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Felicia outils/"/>
    </mc:Choice>
  </mc:AlternateContent>
  <xr:revisionPtr revIDLastSave="3" documentId="8_{AA92EBB5-3EA5-4C51-943F-BC4028DA2FB5}" xr6:coauthVersionLast="47" xr6:coauthVersionMax="47" xr10:uidLastSave="{17921B61-6962-4C4A-8B8D-66286EAE279A}"/>
  <bookViews>
    <workbookView xWindow="-26115" yWindow="735" windowWidth="24615" windowHeight="13080" tabRatio="776" firstSheet="3" activeTab="3" xr2:uid="{00000000-000D-0000-FFFF-FFFF00000000}"/>
  </bookViews>
  <sheets>
    <sheet name="Listes_déroulantes" sheetId="4" state="veryHidden" r:id="rId1"/>
    <sheet name="Liste RA MRC" sheetId="14" state="veryHidden" r:id="rId2"/>
    <sheet name="BV1" sheetId="21" state="veryHidden" r:id="rId3"/>
    <sheet name="LISEZ-MOI" sheetId="15" r:id="rId4"/>
    <sheet name="Calcul" sheetId="18" r:id="rId5"/>
    <sheet name="Résumé" sheetId="19" r:id="rId6"/>
    <sheet name="Valeurs R et vt" sheetId="26" r:id="rId7"/>
    <sheet name="Liste_mun_MRC_R" sheetId="27" state="veryHidden" r:id="rId8"/>
    <sheet name="Codes_Mun" sheetId="25" state="veryHidden" r:id="rId9"/>
    <sheet name="Noms_corrigés" sheetId="23" state="very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1_Abitibi_Jamésie">'BV1'!$B$3:$B$7</definedName>
    <definedName name="_10_Duplessis">'BV1'!$K$3:$K$111</definedName>
    <definedName name="_11_Haute_Côte_Nord">'BV1'!$L$3:$L$29</definedName>
    <definedName name="_12_Chêne">'BV1'!$M$3:$M$15</definedName>
    <definedName name="_13_Lièvre">'BV1'!$N$3:$N$5</definedName>
    <definedName name="_14_Loup_Yamachiche">'BV1'!$O$3:$O$11</definedName>
    <definedName name="_15_Nord">'BV1'!$P$3:$P$5</definedName>
    <definedName name="_16_Etchemin">'BV1'!$Q$3:$Q$8</definedName>
    <definedName name="_17_Gaspésie_Nord">'BV1'!$R$3:$R$65</definedName>
    <definedName name="_18_Gaspésie_Sud">'BV1'!$S$3:$S$49</definedName>
    <definedName name="_19_Sept">'BV1'!$T$3:$T$5</definedName>
    <definedName name="_2_Manicouagan">'BV1'!$C$3:$C$37</definedName>
    <definedName name="_20_Jacques_Cartier">'BV1'!$U$3:$U$14</definedName>
    <definedName name="_21_Kamouraska_L_Islet_du_Loup">'BV1'!$V$3:$V$12</definedName>
    <definedName name="_22_L_Assomption">'BV1'!$W$3:$W$6</definedName>
    <definedName name="_23_Lac_Saint_Jean">'BV1'!$X$3:$X$5</definedName>
    <definedName name="_24_Maskinongé">'BV1'!$Y$3:$Y$7</definedName>
    <definedName name="_25_Matapédia_Restigouche">'BV1'!$Z$3:$Z$5</definedName>
    <definedName name="_26_Mille_Îles">'BV1'!$AA$3:$AA$14</definedName>
    <definedName name="_27_Charlevoix_Montmorency">'BV1'!$AB$3:$AB$61</definedName>
    <definedName name="_28_Nicolet">'BV1'!$AC$3:$AC$11</definedName>
    <definedName name="_29_Richelieu">'BV1'!$AD$3:$AD$11</definedName>
    <definedName name="_3_Baie_Missisquoi">'BV1'!$D$3:$D$5</definedName>
    <definedName name="_30_Nord_Est_du_Bas_Saint_Laurent">'BV1'!$AE$3:$AE$44</definedName>
    <definedName name="_31_Rouge_Petite_Nation_Saumon">'BV1'!$AF$3:$AF$5</definedName>
    <definedName name="_32_Saguenay">'BV1'!$AG$3:$AG$5</definedName>
    <definedName name="_33_Capitale">'BV1'!$AH$3:$AH$8</definedName>
    <definedName name="_34_Saint_François">'BV1'!$AI$3:$AI$6</definedName>
    <definedName name="_35_Fleuve_Saint_Jean">'BV1'!$AJ$3:$AJ$5</definedName>
    <definedName name="_36_Saint_Maurice">'BV1'!$AK$3:$AK$5</definedName>
    <definedName name="_37_Sainte_Anne">'BV1'!$AL$3:$AL$17</definedName>
    <definedName name="_38_Témiscamingue">'BV1'!$AM$3:$AM$5</definedName>
    <definedName name="_39_Vaudreuil_Soulanges">'BV1'!$AN$3:$AN$8</definedName>
    <definedName name="_4_Batiscan_Champlain">'BV1'!$E$3:$E$14</definedName>
    <definedName name="_40_Yamaska">'BV1'!$AO$3:$AO$5</definedName>
    <definedName name="_5_Bayonne">'BV1'!$F$3:$F$26</definedName>
    <definedName name="_6_Bécancour">'BV1'!$G$3:$G$15</definedName>
    <definedName name="_7_Côte_du_Sud">'BV1'!$H$3:$H$20</definedName>
    <definedName name="_8_Châteauguay">'BV1'!$I$3:$I$15</definedName>
    <definedName name="_9_Chaudière">'BV1'!$J$3:$J$6</definedName>
    <definedName name="_xlnm._FilterDatabase" localSheetId="8" hidden="1">Codes_Mun!$B$1:$C$1</definedName>
    <definedName name="_xlnm._FilterDatabase" localSheetId="9" hidden="1">Noms_corrigés!$D$74:$E$1347</definedName>
    <definedName name="_xlnm._FilterDatabase" localSheetId="6" hidden="1">'Valeurs R et vt'!$A$1:$AC$1226</definedName>
    <definedName name="Abitibi">'Liste RA MRC'!$D$27:$D$47</definedName>
    <definedName name="Abitibi_Ouest">'Liste RA MRC'!$C$27:$C$50</definedName>
    <definedName name="Abitibi_Témiscamingue">'Liste RA MRC'!$B$2:$B$7</definedName>
    <definedName name="Acton">'Liste RA MRC'!$BZ$27:$BZ$35</definedName>
    <definedName name="Antoine_Labelle">'Liste RA MRC'!$BR$27:$BR$55</definedName>
    <definedName name="Argenteuil">'Liste RA MRC'!$BO$27:$BO$36</definedName>
    <definedName name="Arthabaska">'Liste RA MRC'!$W$27:$W$49</definedName>
    <definedName name="Avignon">'Liste RA MRC'!$BD$27:$BD$42</definedName>
    <definedName name="Bas_Saint_Laurent">'Liste RA MRC'!$C$2:$C$10</definedName>
    <definedName name="Beauce_Centre">'Liste RA MRC'!$AE$27:$AE$37</definedName>
    <definedName name="Beauce_Sartigan">'Liste RA MRC'!$AG$27:$AG$43</definedName>
    <definedName name="Beauharnois_Salaberry">'Liste RA MRC'!$CK$27:$CK$34</definedName>
    <definedName name="Bécancour">'Liste RA MRC'!$V$27:$V$40</definedName>
    <definedName name="Bellechasse">'Liste RA MRC'!$AB$27:$AB$47</definedName>
    <definedName name="BNE_MESSAGES_HIDDEN" localSheetId="7" hidden="1">#REF!</definedName>
    <definedName name="BNE_MESSAGES_HIDDEN" localSheetId="6" hidden="1">#REF!</definedName>
    <definedName name="BNE_MESSAGES_HIDDEN" hidden="1">#REF!</definedName>
    <definedName name="Bonaventure">'Liste RA MRC'!$BC$27:$BC$41</definedName>
    <definedName name="Brome_Missisquoi">'Liste RA MRC'!$AW$27:$AW$48</definedName>
    <definedName name="BV_Nord_du_Québec">'BV1'!$BB$3:$BB$4</definedName>
    <definedName name="Caniapiscau">'Liste RA MRC'!$AM$27:$AM$36</definedName>
    <definedName name="Capitale_Nationale">'Liste RA MRC'!$D$2:$D$9</definedName>
    <definedName name="Centre_du_Québec">'Liste RA MRC'!$E$2:$E$7</definedName>
    <definedName name="Charlevoix">'Liste RA MRC'!$O$27:$O$34</definedName>
    <definedName name="Charlevoix_Est">'Liste RA MRC'!$N$27:$N$36</definedName>
    <definedName name="Chaudière_Appalaches">'Liste RA MRC'!$F$2:$F$12</definedName>
    <definedName name="Choisir_région_admin._…REG_ADM" localSheetId="7">'[1]Liste RA MRC'!$A$2:$A$18</definedName>
    <definedName name="Choisir_région_admin._…REG_ADM" localSheetId="6">'[2]Liste RA MRC'!$A$2:$A$19</definedName>
    <definedName name="Choisir_région_admin._…REG_ADM">'Liste RA MRC'!$A$2:$A$18</definedName>
    <definedName name="Coaticook">'Liste RA MRC'!$AU$27:$AU$39</definedName>
    <definedName name="Communauté_maritime_des_Îles_de_la_Madeleine">'Liste RA MRC'!$AY$27:$AY$29</definedName>
    <definedName name="Côte_Nord">'Liste RA MRC'!$G$2:$G$7</definedName>
    <definedName name="Cours_d_eau">Listes_déroulantes!$E$59:$E$60</definedName>
    <definedName name="D_Autray">'Liste RA MRC'!$BE$27:$BE$42</definedName>
    <definedName name="Deux_Montagnes">'Liste RA MRC'!$BK$27:$BK$35</definedName>
    <definedName name="Domaine_Etat" localSheetId="7">[1]Listes_déroulantes!$H$2:$H$3</definedName>
    <definedName name="Domaine_Etat" localSheetId="6">[2]Listes_déroulantes!$H$2:$H$3</definedName>
    <definedName name="Domaine_Etat">Listes_déroulantes!$H$2:$H$3</definedName>
    <definedName name="donnée">[3]Feuil1!$A$1:$D$1144</definedName>
    <definedName name="DONNEES">'[4]Écriture de réel'!#REF!</definedName>
    <definedName name="Drummond">'Liste RA MRC'!$X$27:$X$45</definedName>
    <definedName name="Eau_Lit_NI" localSheetId="7">[1]Listes_déroulantes!$C$99:$C$102</definedName>
    <definedName name="Eau_Lit_NI" localSheetId="6">[2]Listes_déroulantes!$C$99:$C$102</definedName>
    <definedName name="Eau_Lit_NI">Listes_déroulantes!$C$99:$C$102</definedName>
    <definedName name="Eau_Mhu_ini" localSheetId="7">[1]Listes_déroulantes!$C$83:$C$87</definedName>
    <definedName name="Eau_Mhu_ini" localSheetId="6">[2]Listes_déroulantes!$C$83:$C$87</definedName>
    <definedName name="Eau_Mhu_ini">Listes_déroulantes!$C$83:$C$87</definedName>
    <definedName name="Eau_Mhu_NI" localSheetId="7">[1]Listes_déroulantes!$C$91:$C$95</definedName>
    <definedName name="Eau_Mhu_NI" localSheetId="6">[2]Listes_déroulantes!$C$91:$C$95</definedName>
    <definedName name="Eau_Mhu_NI">Listes_déroulantes!$C$91:$C$95</definedName>
    <definedName name="Estrie">'Liste RA MRC'!$H$2:$H$11</definedName>
    <definedName name="Étang">Listes_déroulantes!$A$59:$A$63</definedName>
    <definedName name="Facteur" localSheetId="6">'Valeurs R et vt'!$D$2:$D$1048576</definedName>
    <definedName name="Facteur">#REF!</definedName>
    <definedName name="Gaspésie_Îles_de_la_Madeleine">'Liste RA MRC'!$I$2:$I$8</definedName>
    <definedName name="Gatineau">'Liste RA MRC'!$CR$27:$CR$28</definedName>
    <definedName name="Impact_Mhu">Listes_déroulantes!$A$74:$A$78</definedName>
    <definedName name="Impact_Mhy">Listes_déroulantes!$B$74:$B$77</definedName>
    <definedName name="J_2">'[5]model actuel'!#REF!</definedName>
    <definedName name="Jamésie">'Liste RA MRC'!$CN$27:$CN$33</definedName>
    <definedName name="Joliette">'Liste RA MRC'!$BG$27:$BG$37</definedName>
    <definedName name="Kamouraska">'Liste RA MRC'!$M$27:$M$46</definedName>
    <definedName name="Kativik">'Liste RA MRC'!$CP$27:$CP$58</definedName>
    <definedName name="L_Assomption">'Liste RA MRC'!$BF$27:$BF$33</definedName>
    <definedName name="L_Érable">'Liste RA MRC'!$U$27:$U$38</definedName>
    <definedName name="L_Île_d_Orléans">'Liste RA MRC'!$P$27:$P$33</definedName>
    <definedName name="L_Islet">'Liste RA MRC'!$Z$27:$Z$41</definedName>
    <definedName name="La_Côte_de_Beaupré">'Liste RA MRC'!$Q$27:$Q$38</definedName>
    <definedName name="La_Côte_de_Gaspé">'Liste RA MRC'!$BA$27:$BA$34</definedName>
    <definedName name="La_Haute_Côte_Nord">'Liste RA MRC'!$AJ$27:$AJ$37</definedName>
    <definedName name="La_Haute_Gaspésie">'Liste RA MRC'!$BB$27:$BB$37</definedName>
    <definedName name="La_Haute_Yamaska">'Liste RA MRC'!$AX$27:$AX$35</definedName>
    <definedName name="La_Jacques_Cartier">'Liste RA MRC'!$R$27:$R$37</definedName>
    <definedName name="La_Matanie">'Liste RA MRC'!$G$27:$G$39</definedName>
    <definedName name="La_Matapédia">'Liste RA MRC'!$F$27:$F$52</definedName>
    <definedName name="La_Mitis">'Liste RA MRC'!$H$27:$H$45</definedName>
    <definedName name="La_Nouvelle_Beauce">'Liste RA MRC'!$AD$27:$AD$38</definedName>
    <definedName name="La_Rivière_du_Nord">'Liste RA MRC'!$BN$27:$BN$32</definedName>
    <definedName name="La_Tuque">'Liste RA MRC'!$BY$27:$BY$33</definedName>
    <definedName name="La_Vallée_de_l_Or">'Liste RA MRC'!$E$27:$E$39</definedName>
    <definedName name="La_Vallée_de_la_Gatineau">'Liste RA MRC'!$CT$27:$CT$51</definedName>
    <definedName name="La_Vallée_du_Richelieu">'Liste RA MRC'!$CE$27:$CE$40</definedName>
    <definedName name="Lac">Listes_déroulantes!$F$59:$F$60</definedName>
    <definedName name="Lac_Saint_Jean_Est">'Liste RA MRC'!$CX$27:$CX$45</definedName>
    <definedName name="Lanaudière">'Liste RA MRC'!$J$2:$J$8</definedName>
    <definedName name="Laurentides">'Liste RA MRC'!$K$2:$K$10</definedName>
    <definedName name="Laval">'Liste RA MRC'!$BS$27:$BS$28</definedName>
    <definedName name="Laval_RA">'Liste RA MRC'!$L$2:$L$3</definedName>
    <definedName name="Le_Domaine_du_Roy">'Liste RA MRC'!$CV$27:$CV$38</definedName>
    <definedName name="Le_Fjord_du_Saguenay">'Liste RA MRC'!$CZ$27:$CZ$43</definedName>
    <definedName name="Le_Golfe_du_Saint_Laurent">'Liste RA MRC'!$AN$27:$AN$35</definedName>
    <definedName name="Le_Granit">'Liste RA MRC'!$AP$27:$AP$47</definedName>
    <definedName name="Le_Haut_Richelieu">'Liste RA MRC'!$CD$27:$CD$41</definedName>
    <definedName name="Le_Haut_Saint_François">'Liste RA MRC'!$AR$27:$AR$41</definedName>
    <definedName name="Le_Haut_Saint_Laurent">'Liste RA MRC'!$CJ$27:$CJ$41</definedName>
    <definedName name="Le_Rocher_Percé">'Liste RA MRC'!$AZ$27:$AZ$33</definedName>
    <definedName name="Le_Val_Saint_François">'Liste RA MRC'!$AS$27:$AS$45</definedName>
    <definedName name="Les_Appalaches">'Liste RA MRC'!$AH$27:$AH$46</definedName>
    <definedName name="Les_Basques">'Liste RA MRC'!$J$27:$J$39</definedName>
    <definedName name="Les_Chenaux">'Liste RA MRC'!$BW$27:$BW$37</definedName>
    <definedName name="Les_Collines_de_l_Outaouais">'Liste RA MRC'!$CS$27:$CS$33</definedName>
    <definedName name="Les_Etchemins">'Liste RA MRC'!$AF$27:$AF$40</definedName>
    <definedName name="Les_Jardins_de_Napierville">'Liste RA MRC'!$CI$27:$CI$38</definedName>
    <definedName name="Les_Laurentides">'Liste RA MRC'!$BQ$27:$BQ$48</definedName>
    <definedName name="Les_Maskoutains">'Liste RA MRC'!$CB$27:$CB$44</definedName>
    <definedName name="Les_Moulins">'Liste RA MRC'!$BJ$27:$BJ$29</definedName>
    <definedName name="Les_Pays_d_en_Haut">'Liste RA MRC'!$BP$27:$BP$37</definedName>
    <definedName name="Les_Sources">'Liste RA MRC'!$AQ$27:$AQ$34</definedName>
    <definedName name="Lévis">'Liste RA MRC'!$AC$27:$AC$28</definedName>
    <definedName name="Lit_ini" localSheetId="7">[1]Listes_déroulantes!$A$105:$A$106</definedName>
    <definedName name="Lit_ini" localSheetId="6">[2]Listes_déroulantes!$A$105:$A$106</definedName>
    <definedName name="Lit_ini">Listes_déroulantes!$A$105:$A$108</definedName>
    <definedName name="Lit_Veg_NI">Listes_déroulantes!$A$99:$A$102</definedName>
    <definedName name="Littoral_fleuve">Listes_déroulantes!$G$59:$G$60</definedName>
    <definedName name="Littoral_maritime">Listes_déroulantes!$H$59:$H$60</definedName>
    <definedName name="Longueuil">'Liste RA MRC'!$CF$27:$CF$32</definedName>
    <definedName name="Lotbinière">'Liste RA MRC'!$AI$27:$AI$45</definedName>
    <definedName name="Manicouagan">'Liste RA MRC'!$AK$27:$AK$36</definedName>
    <definedName name="Marais">Listes_déroulantes!$B$59:$B$63</definedName>
    <definedName name="Marécage">Listes_déroulantes!$C$59:$C$63</definedName>
    <definedName name="Marguerite_D_Youville">'Liste RA MRC'!$CG$27:$CG$33</definedName>
    <definedName name="Maria_Chapdelaine">'Liste RA MRC'!$CW$27:$CW$41</definedName>
    <definedName name="Maskinongé">'Liste RA MRC'!$BX$27:$BX$44</definedName>
    <definedName name="Matawinie">'Liste RA MRC'!$BH$27:$BH$55</definedName>
    <definedName name="Mauricie">'Liste RA MRC'!$M$2:$M$8</definedName>
    <definedName name="Mékinac">'Liste RA MRC'!$BT$27:$BT$41</definedName>
    <definedName name="Memphrémagog">'Liste RA MRC'!$AV$27:$AV$44</definedName>
    <definedName name="Milieu_humide_isolé">Listes_déroulantes!$F$2:$F$9</definedName>
    <definedName name="Milieu_humide_lit_riv" localSheetId="7">[1]Listes_déroulantes!$J$2:$J$12</definedName>
    <definedName name="Milieu_humide_lit_riv" localSheetId="6">[2]Listes_déroulantes!$J$2:$J$12</definedName>
    <definedName name="Milieu_humide_lit_riv">Listes_déroulantes!$J$2:$J$12</definedName>
    <definedName name="milieu_humide_riverain">Listes_déroulantes!$J$59:$J$60</definedName>
    <definedName name="Milieu_hydrique">Listes_déroulantes!$G$2:$G$9</definedName>
    <definedName name="Minganie">'Liste RA MRC'!$AO$27:$AO$37</definedName>
    <definedName name="Mirabel">'Liste RA MRC'!$BM$27:$BM$28</definedName>
    <definedName name="Montcalm">'Liste RA MRC'!$BI$27:$BI$37</definedName>
    <definedName name="Montérégie">'Liste RA MRC'!$N$2:$N$15</definedName>
    <definedName name="Montmagny">'Liste RA MRC'!$AA$27:$AA$41</definedName>
    <definedName name="Montréal">'Liste RA MRC'!$CM$27:$CM$43</definedName>
    <definedName name="Montréal_RA">'Liste RA MRC'!$O$2:$O$3</definedName>
    <definedName name="MRC">[6]Listes_déroulantes!#REF!</definedName>
    <definedName name="Nicolet_Yamaska">'Liste RA MRC'!$Y$27:$Y$44</definedName>
    <definedName name="Nord_du_Québec">'Liste RA MRC'!$P$2:$P$5</definedName>
    <definedName name="Nouveau_toponyme_à_venir">'Liste RA MRC'!$CO$27:$CO$44</definedName>
    <definedName name="Outaouais">'Liste RA MRC'!$Q$2:$Q$7</definedName>
    <definedName name="Papineau">'Liste RA MRC'!$CQ$27:$CQ$52</definedName>
    <definedName name="Penalites" localSheetId="7">[1]Listes_déroulantes!$I$2:$I$4</definedName>
    <definedName name="Penalites" localSheetId="6">[2]Listes_déroulantes!$I$2:$I$4</definedName>
    <definedName name="Penalites">Listes_déroulantes!$I$2:$I$4</definedName>
    <definedName name="PI">Listes_déroulantes!$K$59:$K$62</definedName>
    <definedName name="Pi_Ifini" localSheetId="7">[1]Listes_déroulantes!#REF!</definedName>
    <definedName name="Pi_Ifini" localSheetId="6">[2]Listes_déroulantes!#REF!</definedName>
    <definedName name="Pi_Ifini">Listes_déroulantes!#REF!</definedName>
    <definedName name="PI_NI">Listes_déroulantes!$A$117:$A$120</definedName>
    <definedName name="Pierre_De_Saurel">'Liste RA MRC'!$CA$27:$CA$39</definedName>
    <definedName name="Plaine_inondable" localSheetId="7">[1]Listes_déroulantes!#REF!</definedName>
    <definedName name="Plaine_inondable" localSheetId="6">[2]Listes_déroulantes!$J$59:$J$62</definedName>
    <definedName name="Plaine_inondable">Listes_déroulantes!#REF!</definedName>
    <definedName name="Plaine_inondable_NI" localSheetId="7">[1]Listes_déroulantes!$A$117:$A$120</definedName>
    <definedName name="Plaine_inondable_NI" localSheetId="6">[2]Listes_déroulantes!$A$117:$A$120</definedName>
    <definedName name="Plaine_inondable_NI">Listes_déroulantes!$A$117:$A$120</definedName>
    <definedName name="Pontiac">'Liste RA MRC'!$CU$27:$CU$46</definedName>
    <definedName name="Portneuf">'Liste RA MRC'!$T$27:$T$48</definedName>
    <definedName name="Québec">'Liste RA MRC'!$S$27:$S$32</definedName>
    <definedName name="Recover">[7]Macro1!$A$92</definedName>
    <definedName name="Ri_Ifini">Listes_déroulantes!$F$72:$F$72</definedName>
    <definedName name="Rimouski_Neigette">'Liste RA MRC'!$I$27:$I$37</definedName>
    <definedName name="Rive" localSheetId="7">[1]Listes_déroulantes!$I$59:$I$62</definedName>
    <definedName name="Rive" localSheetId="6">[2]Listes_déroulantes!$I$59:$I$62</definedName>
    <definedName name="Rive">Listes_déroulantes!$I$59:$I$62</definedName>
    <definedName name="Rive_Ini">Listes_déroulantes!$A$111:$A$114</definedName>
    <definedName name="Rive_NI" localSheetId="7">[1]Listes_déroulantes!$A$111:$A$114</definedName>
    <definedName name="Rive_NI" localSheetId="6">[2]Listes_déroulantes!$A$111:$A$114</definedName>
    <definedName name="Rive_NI">Listes_déroulantes!$A$111:$A$114</definedName>
    <definedName name="Rivière_du_Loup">'Liste RA MRC'!$K$27:$K$42</definedName>
    <definedName name="Robert_Cliche">'Liste RA MRC'!$AE$27:$AE$37</definedName>
    <definedName name="Roussillon">'Liste RA MRC'!$CH$27:$CH$39</definedName>
    <definedName name="Rouville">'Liste RA MRC'!$CC$27:$CC$35</definedName>
    <definedName name="Rouyn_Noranda">'Liste RA MRC'!$B$27:$B$28</definedName>
    <definedName name="Saguenay">'Liste RA MRC'!$CY$27:$CY$28</definedName>
    <definedName name="Saguenay_Lac_Saint_Jean">'Liste RA MRC'!$R$2:$R$7</definedName>
    <definedName name="Sept_Rivières">'Liste RA MRC'!$AL$27:$AL$31</definedName>
    <definedName name="Shawinigan">'Liste RA MRC'!$BU$27:$BU$28</definedName>
    <definedName name="Sherbrooke">'Liste RA MRC'!$AT$27:$AT$28</definedName>
    <definedName name="Sol_Lit_NI" localSheetId="7">[1]Listes_déroulantes!$B$99:$B$102</definedName>
    <definedName name="Sol_Lit_NI" localSheetId="6">[2]Listes_déroulantes!$B$99:$B$102</definedName>
    <definedName name="Sol_Lit_NI">Listes_déroulantes!$B$99:$B$102</definedName>
    <definedName name="Sol_Mhu_ini" localSheetId="7">[1]Listes_déroulantes!$B$83:$B$87</definedName>
    <definedName name="Sol_Mhu_ini" localSheetId="6">[2]Listes_déroulantes!$B$83:$B$87</definedName>
    <definedName name="Sol_Mhu_ini">Listes_déroulantes!$B$83:$B$87</definedName>
    <definedName name="Sol_Mhu_NI" localSheetId="7">[1]Listes_déroulantes!$B$91:$B$95</definedName>
    <definedName name="Sol_Mhu_NI" localSheetId="6">[2]Listes_déroulantes!$B$91:$B$95</definedName>
    <definedName name="Sol_Mhu_NI">Listes_déroulantes!$B$91:$B$95</definedName>
    <definedName name="TableName">"Dummy"</definedName>
    <definedName name="TCR01_Haut_Saint_Laurent_et_Grand_Montréal">'BV1'!$AP$3:$AP$4</definedName>
    <definedName name="TCR02_Lac_Saint_Pierre">'BV1'!$AQ$3:$AQ$4</definedName>
    <definedName name="TCR03_Estuaire_fluvial">'BV1'!$AR$3:$AR$4</definedName>
    <definedName name="TCR04_Region_de_Québec">'BV1'!$AS$3:$AS$4</definedName>
    <definedName name="TCR05_Nord_de_l_estuaire_moyen">'BV1'!$AT$3:$AT$4</definedName>
    <definedName name="TCR06_Sud_de_l_estuaire_moyen">'BV1'!$AU$3:$AU$4</definedName>
    <definedName name="TCR07_Nord_de_l_estuaire_maritme">'BV1'!$AV$3:$AV$4</definedName>
    <definedName name="TCR08_Sud_de_l_estuaire_martime">'BV1'!$AW$3:$AW$4</definedName>
    <definedName name="TCR09_Nord_du_golfe">'BV1'!$AX$3:$AX$4</definedName>
    <definedName name="TCR10_Sud_du_golfe">'BV1'!$AY$3:$AY$4</definedName>
    <definedName name="TCR11_Baie_des_chaleurs">'BV1'!$AZ$3:$AZ$4</definedName>
    <definedName name="TCR12_Îles_de_la_Madeleine">'BV1'!$BA$3:$BA$4</definedName>
    <definedName name="Témiscamingue">'Liste RA MRC'!$A$27:$A$52</definedName>
    <definedName name="Témiscouata">'Liste RA MRC'!$L$27:$L$46</definedName>
    <definedName name="Thérèse_De_Blainville">'Liste RA MRC'!$BL$27:$BL$34</definedName>
    <definedName name="Tourbière">Listes_déroulantes!$D$59:$D$63</definedName>
    <definedName name="Trois_Rivières">'Liste RA MRC'!$BV$27:$BV$28</definedName>
    <definedName name="Type_compensation" localSheetId="3">[6]Listes_déroulantes!#REF!</definedName>
    <definedName name="Type_compensation" localSheetId="7">[1]Listes_déroulantes!#REF!</definedName>
    <definedName name="Type_compensation" localSheetId="6">[2]Listes_déroulantes!#REF!</definedName>
    <definedName name="Type_compensation">Listes_déroulantes!#REF!</definedName>
    <definedName name="Type_de_milieu">Listes_déroulantes!$E$1:$E$4</definedName>
    <definedName name="Type_de_milieu_affecté" localSheetId="3">#REF!</definedName>
    <definedName name="Type_de_milieu_affecté" localSheetId="7">#REF!</definedName>
    <definedName name="Type_de_milieu_affecté" localSheetId="6">#REF!</definedName>
    <definedName name="Type_de_milieu_affecté">#REF!</definedName>
    <definedName name="Type_milieu" localSheetId="3">[6]Listes_déroulantes!#REF!</definedName>
    <definedName name="Type_milieu" localSheetId="7">[1]Listes_déroulantes!#REF!</definedName>
    <definedName name="Type_milieu" localSheetId="6">[2]Listes_déroulantes!#REF!</definedName>
    <definedName name="Type_milieu">Listes_déroulantes!#REF!</definedName>
    <definedName name="TypeMHH" localSheetId="3">[6]Listes_déroulantes!#REF!</definedName>
    <definedName name="TypeMHH" localSheetId="7">[1]Listes_déroulantes!#REF!</definedName>
    <definedName name="TypeMHH" localSheetId="6">[2]Listes_déroulantes!#REF!</definedName>
    <definedName name="TypeMHH">Listes_déroulantes!#REF!</definedName>
    <definedName name="Vaudreuil_Soulanges">'Liste RA MRC'!$CL$27:$CL$50</definedName>
    <definedName name="Veg_Lit_NI" localSheetId="7">[1]Listes_déroulantes!$A$99:$A$102</definedName>
    <definedName name="Veg_Lit_NI" localSheetId="6">[2]Listes_déroulantes!$A$99:$A$102</definedName>
    <definedName name="Veg_Lit_NI">Listes_déroulantes!$A$99:$A$102</definedName>
    <definedName name="Veg_Mhu_Ini" localSheetId="7">[1]Listes_déroulantes!$A$83:$A$87</definedName>
    <definedName name="Veg_Mhu_Ini" localSheetId="6">[2]Listes_déroulantes!$A$83:$A$87</definedName>
    <definedName name="Veg_Mhu_Ini">Listes_déroulantes!$A$83:$A$87</definedName>
    <definedName name="Veg_Mhu_NI" localSheetId="7">[1]Listes_déroulantes!$A$91:$A$95</definedName>
    <definedName name="Veg_Mhu_NI" localSheetId="6">[2]Listes_déroulantes!$A$91:$A$95</definedName>
    <definedName name="Veg_Mhu_NI">Listes_déroulantes!$A$91:$A$95</definedName>
    <definedName name="vt_moyenne" localSheetId="6">'Valeurs R et vt'!$F$2:$F$1048576</definedName>
    <definedName name="vt_moyenne">#REF!</definedName>
    <definedName name="wrn.LES._.DEUX._.PAGES." localSheetId="8" hidden="1">{"page_1",#N/A,FALSE,"Page 1";"page_2",#N/A,FALSE,"Page 1"}</definedName>
    <definedName name="wrn.LES._.DEUX._.PAGES." localSheetId="7" hidden="1">{"page_1",#N/A,FALSE,"Page 1";"page_2",#N/A,FALSE,"Page 1"}</definedName>
    <definedName name="wrn.LES._.DEUX._.PAGES." localSheetId="6" hidden="1">{"page_1",#N/A,FALSE,"Page 1";"page_2",#N/A,FALSE,"Page 1"}</definedName>
    <definedName name="wrn.LES._.DEUX._.PAGES." hidden="1">{"page_1",#N/A,FALSE,"Page 1";"page_2",#N/A,FALSE,"Page 1"}</definedName>
    <definedName name="wrn.PAGE_1." localSheetId="8" hidden="1">{"page_1",#N/A,FALSE,"Page 1"}</definedName>
    <definedName name="wrn.PAGE_1." localSheetId="7" hidden="1">{"page_1",#N/A,FALSE,"Page 1"}</definedName>
    <definedName name="wrn.PAGE_1." localSheetId="6" hidden="1">{"page_1",#N/A,FALSE,"Page 1"}</definedName>
    <definedName name="wrn.PAGE_1." hidden="1">{"page_1",#N/A,FALSE,"Page 1"}</definedName>
    <definedName name="wrn.PAGE_2." localSheetId="8" hidden="1">{"page_2",#N/A,FALSE,"Page 1"}</definedName>
    <definedName name="wrn.PAGE_2." localSheetId="7" hidden="1">{"page_2",#N/A,FALSE,"Page 1"}</definedName>
    <definedName name="wrn.PAGE_2." localSheetId="6" hidden="1">{"page_2",#N/A,FALSE,"Page 1"}</definedName>
    <definedName name="wrn.PAGE_2." hidden="1">{"page_2",#N/A,FALSE,"Page 1"}</definedName>
    <definedName name="ZGIE" localSheetId="3">[6]Listes_déroulantes!$E$2:$E$50</definedName>
    <definedName name="ZGIE" localSheetId="7">[1]Listes_déroulantes!$D$2:$D$55</definedName>
    <definedName name="ZGIE" localSheetId="6">[2]Listes_déroulantes!$D$2:$D$55</definedName>
    <definedName name="ZGIE">Listes_déroulantes!$D$2:$D$55</definedName>
    <definedName name="_xlnm.Print_Area" localSheetId="3">'LISEZ-MOI'!$A$1:$K$40</definedName>
    <definedName name="_xlnm.Print_Area" localSheetId="5">Résumé!$A$1:$K$28</definedName>
    <definedName name="Zone_géographique" localSheetId="3">#REF!</definedName>
    <definedName name="Zone_géographique" localSheetId="7">#REF!</definedName>
    <definedName name="Zone_géographique" localSheetId="6">#REF!</definedName>
    <definedName name="Zone_géographiq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9" l="1"/>
  <c r="E14" i="19"/>
  <c r="F14" i="19"/>
  <c r="G14" i="19"/>
  <c r="H14" i="19"/>
  <c r="I14" i="19"/>
  <c r="J14" i="19"/>
  <c r="K14" i="19"/>
  <c r="C14" i="19"/>
  <c r="B14" i="19"/>
  <c r="F3" i="26"/>
  <c r="F4" i="26"/>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127" i="26"/>
  <c r="F128" i="26"/>
  <c r="F129" i="26"/>
  <c r="F130" i="26"/>
  <c r="F131" i="26"/>
  <c r="F132" i="26"/>
  <c r="F133" i="26"/>
  <c r="F134" i="26"/>
  <c r="F135" i="26"/>
  <c r="F136" i="26"/>
  <c r="F137" i="26"/>
  <c r="F138" i="26"/>
  <c r="F139" i="26"/>
  <c r="F140" i="26"/>
  <c r="F141" i="26"/>
  <c r="F142" i="26"/>
  <c r="F143" i="26"/>
  <c r="F144" i="26"/>
  <c r="F145" i="26"/>
  <c r="F146" i="26"/>
  <c r="F147" i="26"/>
  <c r="F148" i="26"/>
  <c r="F149" i="26"/>
  <c r="F150" i="26"/>
  <c r="F151" i="26"/>
  <c r="F152" i="26"/>
  <c r="F153" i="26"/>
  <c r="F154" i="26"/>
  <c r="F155" i="26"/>
  <c r="F156" i="26"/>
  <c r="F157" i="26"/>
  <c r="F158" i="26"/>
  <c r="F159" i="26"/>
  <c r="F160" i="26"/>
  <c r="F161" i="26"/>
  <c r="F162" i="26"/>
  <c r="F163" i="26"/>
  <c r="F164" i="26"/>
  <c r="F165" i="26"/>
  <c r="F166" i="26"/>
  <c r="F167" i="26"/>
  <c r="F168" i="26"/>
  <c r="F169" i="26"/>
  <c r="F170" i="26"/>
  <c r="F171" i="26"/>
  <c r="F172" i="26"/>
  <c r="F173" i="26"/>
  <c r="F174" i="26"/>
  <c r="F175" i="26"/>
  <c r="F176" i="26"/>
  <c r="F177" i="26"/>
  <c r="F178" i="26"/>
  <c r="F179" i="26"/>
  <c r="F180" i="26"/>
  <c r="F181" i="26"/>
  <c r="F182" i="26"/>
  <c r="F183" i="26"/>
  <c r="F184" i="26"/>
  <c r="F185" i="26"/>
  <c r="F186" i="26"/>
  <c r="F187" i="26"/>
  <c r="F188" i="26"/>
  <c r="F189" i="26"/>
  <c r="F190" i="26"/>
  <c r="F191" i="26"/>
  <c r="F192" i="26"/>
  <c r="F193" i="26"/>
  <c r="F194" i="26"/>
  <c r="F195" i="26"/>
  <c r="F196" i="26"/>
  <c r="F197" i="26"/>
  <c r="F198" i="26"/>
  <c r="F199" i="26"/>
  <c r="F200" i="26"/>
  <c r="F201" i="26"/>
  <c r="F202" i="26"/>
  <c r="F203" i="26"/>
  <c r="F204" i="26"/>
  <c r="F205" i="26"/>
  <c r="F206" i="26"/>
  <c r="F207" i="26"/>
  <c r="F208" i="26"/>
  <c r="F209" i="26"/>
  <c r="F210" i="26"/>
  <c r="F211" i="26"/>
  <c r="F212" i="26"/>
  <c r="F213" i="26"/>
  <c r="F214" i="26"/>
  <c r="F215" i="26"/>
  <c r="F216" i="26"/>
  <c r="F217" i="26"/>
  <c r="F218" i="26"/>
  <c r="F219" i="26"/>
  <c r="F220" i="26"/>
  <c r="F221" i="26"/>
  <c r="F222" i="26"/>
  <c r="F223" i="26"/>
  <c r="F224" i="26"/>
  <c r="F225" i="26"/>
  <c r="F226" i="26"/>
  <c r="F227" i="26"/>
  <c r="F228" i="26"/>
  <c r="F229" i="26"/>
  <c r="F230" i="26"/>
  <c r="F231" i="26"/>
  <c r="F232" i="26"/>
  <c r="F233" i="26"/>
  <c r="F234" i="26"/>
  <c r="F235" i="26"/>
  <c r="F236" i="26"/>
  <c r="F237" i="26"/>
  <c r="F238" i="26"/>
  <c r="F239" i="26"/>
  <c r="F240" i="26"/>
  <c r="F241" i="26"/>
  <c r="F242" i="26"/>
  <c r="F243" i="26"/>
  <c r="F244" i="26"/>
  <c r="F245" i="26"/>
  <c r="F246" i="26"/>
  <c r="F247" i="26"/>
  <c r="F248" i="26"/>
  <c r="F249" i="26"/>
  <c r="F250" i="26"/>
  <c r="F251" i="26"/>
  <c r="F252" i="26"/>
  <c r="F253" i="26"/>
  <c r="F254" i="26"/>
  <c r="F255" i="26"/>
  <c r="F256" i="26"/>
  <c r="F257" i="26"/>
  <c r="F258" i="26"/>
  <c r="F259" i="26"/>
  <c r="F260" i="26"/>
  <c r="F261" i="26"/>
  <c r="F262" i="26"/>
  <c r="F263" i="26"/>
  <c r="F264" i="26"/>
  <c r="F265" i="26"/>
  <c r="F266" i="26"/>
  <c r="F267" i="26"/>
  <c r="F268" i="26"/>
  <c r="F269" i="26"/>
  <c r="F270" i="26"/>
  <c r="F271" i="26"/>
  <c r="F272" i="26"/>
  <c r="F273" i="26"/>
  <c r="F274" i="26"/>
  <c r="F275" i="26"/>
  <c r="F276" i="26"/>
  <c r="F277" i="26"/>
  <c r="F278" i="26"/>
  <c r="F279" i="26"/>
  <c r="F280" i="26"/>
  <c r="F281" i="26"/>
  <c r="F282" i="26"/>
  <c r="F283" i="26"/>
  <c r="F284" i="26"/>
  <c r="F285" i="26"/>
  <c r="F286" i="26"/>
  <c r="F287" i="26"/>
  <c r="F288" i="26"/>
  <c r="F289" i="26"/>
  <c r="F290" i="26"/>
  <c r="F291" i="26"/>
  <c r="F292" i="26"/>
  <c r="F293" i="26"/>
  <c r="F294" i="26"/>
  <c r="F295" i="26"/>
  <c r="F296" i="26"/>
  <c r="F297" i="26"/>
  <c r="F298" i="26"/>
  <c r="F299" i="26"/>
  <c r="F300" i="26"/>
  <c r="F301" i="26"/>
  <c r="F302" i="26"/>
  <c r="F303" i="26"/>
  <c r="F304" i="26"/>
  <c r="F305" i="26"/>
  <c r="F306" i="26"/>
  <c r="F307" i="26"/>
  <c r="F308" i="26"/>
  <c r="F309" i="26"/>
  <c r="F310" i="26"/>
  <c r="F311" i="26"/>
  <c r="F312" i="26"/>
  <c r="F313" i="26"/>
  <c r="F314" i="26"/>
  <c r="F315" i="26"/>
  <c r="F316" i="26"/>
  <c r="F317" i="26"/>
  <c r="F318" i="26"/>
  <c r="F319" i="26"/>
  <c r="F320" i="26"/>
  <c r="F321" i="26"/>
  <c r="F322" i="26"/>
  <c r="F323" i="26"/>
  <c r="F324" i="26"/>
  <c r="F325" i="26"/>
  <c r="F326" i="26"/>
  <c r="F327" i="26"/>
  <c r="F328" i="26"/>
  <c r="F329" i="26"/>
  <c r="F330" i="26"/>
  <c r="F331" i="26"/>
  <c r="F332" i="26"/>
  <c r="F333" i="26"/>
  <c r="F334" i="26"/>
  <c r="F335" i="26"/>
  <c r="F336" i="26"/>
  <c r="F337" i="26"/>
  <c r="F338" i="26"/>
  <c r="F339" i="26"/>
  <c r="F340" i="26"/>
  <c r="F341" i="26"/>
  <c r="F342" i="26"/>
  <c r="F343" i="26"/>
  <c r="F344" i="26"/>
  <c r="F345" i="26"/>
  <c r="F346" i="26"/>
  <c r="F347" i="26"/>
  <c r="F348" i="26"/>
  <c r="F349" i="26"/>
  <c r="F350" i="26"/>
  <c r="F351" i="26"/>
  <c r="F352" i="26"/>
  <c r="F353" i="26"/>
  <c r="F354" i="26"/>
  <c r="F355" i="26"/>
  <c r="F356" i="26"/>
  <c r="F357" i="26"/>
  <c r="F358" i="26"/>
  <c r="F359" i="26"/>
  <c r="F360" i="26"/>
  <c r="F361" i="26"/>
  <c r="F362" i="26"/>
  <c r="F363" i="26"/>
  <c r="F364" i="26"/>
  <c r="F365" i="26"/>
  <c r="F366" i="26"/>
  <c r="F367" i="26"/>
  <c r="F368" i="26"/>
  <c r="F369" i="26"/>
  <c r="F370" i="26"/>
  <c r="F371" i="26"/>
  <c r="F372" i="26"/>
  <c r="F373" i="26"/>
  <c r="F374" i="26"/>
  <c r="F375" i="26"/>
  <c r="F376" i="26"/>
  <c r="F377" i="26"/>
  <c r="F378" i="26"/>
  <c r="F379" i="26"/>
  <c r="F380" i="26"/>
  <c r="F381" i="26"/>
  <c r="F382" i="26"/>
  <c r="F383" i="26"/>
  <c r="F384" i="26"/>
  <c r="F385" i="26"/>
  <c r="F386" i="26"/>
  <c r="F387" i="26"/>
  <c r="F388" i="26"/>
  <c r="F389" i="26"/>
  <c r="F390" i="26"/>
  <c r="F391" i="26"/>
  <c r="F392" i="26"/>
  <c r="F393" i="26"/>
  <c r="F394" i="26"/>
  <c r="F395" i="26"/>
  <c r="F396" i="26"/>
  <c r="F397" i="26"/>
  <c r="F398" i="26"/>
  <c r="F399" i="26"/>
  <c r="F400" i="26"/>
  <c r="F401" i="26"/>
  <c r="F402" i="26"/>
  <c r="F403" i="26"/>
  <c r="F404" i="26"/>
  <c r="F405" i="26"/>
  <c r="F406" i="26"/>
  <c r="F407" i="26"/>
  <c r="F408" i="26"/>
  <c r="F409" i="26"/>
  <c r="F410" i="26"/>
  <c r="F411" i="26"/>
  <c r="F412" i="26"/>
  <c r="F413" i="26"/>
  <c r="F414" i="26"/>
  <c r="F415" i="26"/>
  <c r="F416" i="26"/>
  <c r="F417" i="26"/>
  <c r="F418" i="26"/>
  <c r="F419" i="26"/>
  <c r="F420" i="26"/>
  <c r="F421" i="26"/>
  <c r="F422" i="26"/>
  <c r="F423" i="26"/>
  <c r="F424" i="26"/>
  <c r="F425" i="26"/>
  <c r="F426" i="26"/>
  <c r="F427" i="26"/>
  <c r="F428" i="26"/>
  <c r="F429" i="26"/>
  <c r="F430" i="26"/>
  <c r="F431" i="26"/>
  <c r="F432" i="26"/>
  <c r="F433" i="26"/>
  <c r="F434" i="26"/>
  <c r="F435" i="26"/>
  <c r="F436" i="26"/>
  <c r="F437" i="26"/>
  <c r="F438" i="26"/>
  <c r="F439" i="26"/>
  <c r="F440" i="26"/>
  <c r="F441" i="26"/>
  <c r="F442" i="26"/>
  <c r="F443" i="26"/>
  <c r="F444" i="26"/>
  <c r="F445" i="26"/>
  <c r="F446" i="26"/>
  <c r="F447" i="26"/>
  <c r="F448" i="26"/>
  <c r="F449" i="26"/>
  <c r="F450" i="26"/>
  <c r="F451" i="26"/>
  <c r="F452" i="26"/>
  <c r="F453" i="26"/>
  <c r="F454" i="26"/>
  <c r="F455" i="26"/>
  <c r="F456" i="26"/>
  <c r="F457" i="26"/>
  <c r="F458" i="26"/>
  <c r="F459" i="26"/>
  <c r="F460" i="26"/>
  <c r="F461" i="26"/>
  <c r="F462" i="26"/>
  <c r="F463" i="26"/>
  <c r="F464" i="26"/>
  <c r="F465" i="26"/>
  <c r="F466" i="26"/>
  <c r="F467" i="26"/>
  <c r="F468" i="26"/>
  <c r="F469" i="26"/>
  <c r="F470" i="26"/>
  <c r="F471" i="26"/>
  <c r="F472" i="26"/>
  <c r="F473" i="26"/>
  <c r="F474" i="26"/>
  <c r="F475" i="26"/>
  <c r="F476" i="26"/>
  <c r="F477" i="26"/>
  <c r="F478" i="26"/>
  <c r="F479" i="26"/>
  <c r="F480" i="26"/>
  <c r="F481" i="26"/>
  <c r="F482" i="26"/>
  <c r="F483" i="26"/>
  <c r="F484" i="26"/>
  <c r="F485" i="26"/>
  <c r="F486" i="26"/>
  <c r="F487" i="26"/>
  <c r="F488" i="26"/>
  <c r="F489" i="26"/>
  <c r="F490" i="26"/>
  <c r="F491" i="26"/>
  <c r="F492" i="26"/>
  <c r="F493" i="26"/>
  <c r="F494" i="26"/>
  <c r="F495" i="26"/>
  <c r="F496" i="26"/>
  <c r="F497" i="26"/>
  <c r="F498" i="26"/>
  <c r="F499" i="26"/>
  <c r="F500" i="26"/>
  <c r="F501" i="26"/>
  <c r="F502" i="26"/>
  <c r="F503" i="26"/>
  <c r="F504" i="26"/>
  <c r="F505" i="26"/>
  <c r="F506" i="26"/>
  <c r="F507" i="26"/>
  <c r="F508" i="26"/>
  <c r="F509" i="26"/>
  <c r="F510" i="26"/>
  <c r="F511" i="26"/>
  <c r="F512" i="26"/>
  <c r="F513" i="26"/>
  <c r="F514" i="26"/>
  <c r="F515" i="26"/>
  <c r="F516" i="26"/>
  <c r="F517" i="26"/>
  <c r="F518" i="26"/>
  <c r="F519" i="26"/>
  <c r="F520" i="26"/>
  <c r="F521" i="26"/>
  <c r="F522" i="26"/>
  <c r="F523" i="26"/>
  <c r="F524" i="26"/>
  <c r="F525" i="26"/>
  <c r="F526" i="26"/>
  <c r="F527" i="26"/>
  <c r="F528" i="26"/>
  <c r="F529" i="26"/>
  <c r="F530" i="26"/>
  <c r="F531" i="26"/>
  <c r="F532" i="26"/>
  <c r="F533" i="26"/>
  <c r="F534" i="26"/>
  <c r="F535" i="26"/>
  <c r="F536" i="26"/>
  <c r="F537" i="26"/>
  <c r="F538" i="26"/>
  <c r="F539" i="26"/>
  <c r="F540" i="26"/>
  <c r="F541" i="26"/>
  <c r="F542" i="26"/>
  <c r="F543" i="26"/>
  <c r="F544" i="26"/>
  <c r="F545" i="26"/>
  <c r="F546" i="26"/>
  <c r="F547" i="26"/>
  <c r="F548" i="26"/>
  <c r="F549" i="26"/>
  <c r="F550" i="26"/>
  <c r="F551" i="26"/>
  <c r="F552" i="26"/>
  <c r="F553" i="26"/>
  <c r="F554" i="26"/>
  <c r="F555" i="26"/>
  <c r="F556" i="26"/>
  <c r="F557" i="26"/>
  <c r="F558" i="26"/>
  <c r="F559" i="26"/>
  <c r="F560" i="26"/>
  <c r="F561" i="26"/>
  <c r="F562" i="26"/>
  <c r="F563" i="26"/>
  <c r="F564" i="26"/>
  <c r="F565" i="26"/>
  <c r="F566" i="26"/>
  <c r="F567" i="26"/>
  <c r="F568" i="26"/>
  <c r="F569" i="26"/>
  <c r="F570" i="26"/>
  <c r="F571" i="26"/>
  <c r="F572" i="26"/>
  <c r="F573" i="26"/>
  <c r="F574" i="26"/>
  <c r="F575" i="26"/>
  <c r="F576" i="26"/>
  <c r="F577" i="26"/>
  <c r="F578" i="26"/>
  <c r="F579" i="26"/>
  <c r="F580" i="26"/>
  <c r="F581" i="26"/>
  <c r="F582" i="26"/>
  <c r="F583" i="26"/>
  <c r="F584" i="26"/>
  <c r="F585" i="26"/>
  <c r="F586" i="26"/>
  <c r="F587" i="26"/>
  <c r="F588" i="26"/>
  <c r="F589" i="26"/>
  <c r="F590" i="26"/>
  <c r="F591" i="26"/>
  <c r="F592" i="26"/>
  <c r="F593" i="26"/>
  <c r="F594" i="26"/>
  <c r="F595" i="26"/>
  <c r="F596" i="26"/>
  <c r="F597" i="26"/>
  <c r="F598" i="26"/>
  <c r="F599" i="26"/>
  <c r="F600" i="26"/>
  <c r="F601" i="26"/>
  <c r="F602" i="26"/>
  <c r="F603" i="26"/>
  <c r="F604" i="26"/>
  <c r="F605" i="26"/>
  <c r="F606" i="26"/>
  <c r="F607" i="26"/>
  <c r="F608" i="26"/>
  <c r="F609" i="26"/>
  <c r="F610" i="26"/>
  <c r="F611" i="26"/>
  <c r="F612" i="26"/>
  <c r="F613" i="26"/>
  <c r="F614" i="26"/>
  <c r="F615" i="26"/>
  <c r="F616" i="26"/>
  <c r="F617" i="26"/>
  <c r="F618" i="26"/>
  <c r="F619" i="26"/>
  <c r="F620" i="26"/>
  <c r="F621" i="26"/>
  <c r="F622" i="26"/>
  <c r="F623" i="26"/>
  <c r="F624" i="26"/>
  <c r="F625" i="26"/>
  <c r="F626" i="26"/>
  <c r="F627" i="26"/>
  <c r="F628" i="26"/>
  <c r="F629" i="26"/>
  <c r="F630" i="26"/>
  <c r="F631" i="26"/>
  <c r="F632" i="26"/>
  <c r="F633" i="26"/>
  <c r="F634" i="26"/>
  <c r="F635" i="26"/>
  <c r="F636" i="26"/>
  <c r="F637" i="26"/>
  <c r="F638" i="26"/>
  <c r="F639" i="26"/>
  <c r="F640" i="26"/>
  <c r="F641" i="26"/>
  <c r="F642" i="26"/>
  <c r="F643" i="26"/>
  <c r="F644" i="26"/>
  <c r="F645" i="26"/>
  <c r="F646" i="26"/>
  <c r="F647" i="26"/>
  <c r="F648" i="26"/>
  <c r="F649" i="26"/>
  <c r="F650" i="26"/>
  <c r="F651" i="26"/>
  <c r="F652" i="26"/>
  <c r="F653" i="26"/>
  <c r="F654" i="26"/>
  <c r="F655" i="26"/>
  <c r="F656" i="26"/>
  <c r="F657" i="26"/>
  <c r="F658" i="26"/>
  <c r="F659" i="26"/>
  <c r="F660" i="26"/>
  <c r="F661" i="26"/>
  <c r="F662" i="26"/>
  <c r="F663" i="26"/>
  <c r="F664" i="26"/>
  <c r="F665" i="26"/>
  <c r="F666" i="26"/>
  <c r="F667" i="26"/>
  <c r="F668" i="26"/>
  <c r="F669" i="26"/>
  <c r="F670" i="26"/>
  <c r="F671" i="26"/>
  <c r="F672" i="26"/>
  <c r="F673" i="26"/>
  <c r="F674" i="26"/>
  <c r="F675" i="26"/>
  <c r="F676" i="26"/>
  <c r="F677" i="26"/>
  <c r="F678" i="26"/>
  <c r="F679" i="26"/>
  <c r="F680" i="26"/>
  <c r="F681" i="26"/>
  <c r="F682" i="26"/>
  <c r="F683" i="26"/>
  <c r="F684" i="26"/>
  <c r="F685" i="26"/>
  <c r="F686" i="26"/>
  <c r="F687" i="26"/>
  <c r="F688" i="26"/>
  <c r="F689" i="26"/>
  <c r="F690" i="26"/>
  <c r="F691" i="26"/>
  <c r="F692" i="26"/>
  <c r="F693" i="26"/>
  <c r="F694" i="26"/>
  <c r="F695" i="26"/>
  <c r="F696" i="26"/>
  <c r="F697" i="26"/>
  <c r="F698" i="26"/>
  <c r="F699" i="26"/>
  <c r="F700" i="26"/>
  <c r="F701" i="26"/>
  <c r="F702" i="26"/>
  <c r="F703" i="26"/>
  <c r="F704" i="26"/>
  <c r="F705" i="26"/>
  <c r="F706" i="26"/>
  <c r="F707" i="26"/>
  <c r="F708" i="26"/>
  <c r="F709" i="26"/>
  <c r="F710" i="26"/>
  <c r="F711" i="26"/>
  <c r="F712" i="26"/>
  <c r="F713" i="26"/>
  <c r="F714" i="26"/>
  <c r="F715" i="26"/>
  <c r="F716" i="26"/>
  <c r="F717" i="26"/>
  <c r="F718" i="26"/>
  <c r="F719" i="26"/>
  <c r="F720" i="26"/>
  <c r="F721" i="26"/>
  <c r="F722" i="26"/>
  <c r="F723" i="26"/>
  <c r="F724" i="26"/>
  <c r="F725" i="26"/>
  <c r="F726" i="26"/>
  <c r="F727" i="26"/>
  <c r="F728" i="26"/>
  <c r="F729" i="26"/>
  <c r="F730" i="26"/>
  <c r="F731" i="26"/>
  <c r="F732" i="26"/>
  <c r="F733" i="26"/>
  <c r="F734" i="26"/>
  <c r="F735" i="26"/>
  <c r="F736" i="26"/>
  <c r="F737" i="26"/>
  <c r="F738" i="26"/>
  <c r="F739" i="26"/>
  <c r="F740" i="26"/>
  <c r="F741" i="26"/>
  <c r="F742" i="26"/>
  <c r="F743" i="26"/>
  <c r="F744" i="26"/>
  <c r="F745" i="26"/>
  <c r="F746" i="26"/>
  <c r="F747" i="26"/>
  <c r="F748" i="26"/>
  <c r="F749" i="26"/>
  <c r="F750" i="26"/>
  <c r="F751" i="26"/>
  <c r="F752" i="26"/>
  <c r="F753" i="26"/>
  <c r="F754" i="26"/>
  <c r="F755" i="26"/>
  <c r="F756" i="26"/>
  <c r="F757" i="26"/>
  <c r="F758" i="26"/>
  <c r="F759" i="26"/>
  <c r="F760" i="26"/>
  <c r="F761" i="26"/>
  <c r="F762" i="26"/>
  <c r="F763" i="26"/>
  <c r="F764" i="26"/>
  <c r="F765" i="26"/>
  <c r="F766" i="26"/>
  <c r="F767" i="26"/>
  <c r="F768" i="26"/>
  <c r="F769" i="26"/>
  <c r="F770" i="26"/>
  <c r="F771" i="26"/>
  <c r="F772" i="26"/>
  <c r="F773" i="26"/>
  <c r="F774" i="26"/>
  <c r="F775" i="26"/>
  <c r="F776" i="26"/>
  <c r="F777" i="26"/>
  <c r="F778" i="26"/>
  <c r="F779" i="26"/>
  <c r="F780" i="26"/>
  <c r="F781" i="26"/>
  <c r="F782" i="26"/>
  <c r="F783" i="26"/>
  <c r="F784" i="26"/>
  <c r="F785" i="26"/>
  <c r="F786" i="26"/>
  <c r="F787" i="26"/>
  <c r="F788" i="26"/>
  <c r="F789" i="26"/>
  <c r="F790" i="26"/>
  <c r="F791" i="26"/>
  <c r="F792" i="26"/>
  <c r="F793" i="26"/>
  <c r="F794" i="26"/>
  <c r="F795" i="26"/>
  <c r="F796" i="26"/>
  <c r="F797" i="26"/>
  <c r="F798" i="26"/>
  <c r="F799" i="26"/>
  <c r="F800" i="26"/>
  <c r="F801" i="26"/>
  <c r="F802" i="26"/>
  <c r="F803" i="26"/>
  <c r="F804" i="26"/>
  <c r="F805" i="26"/>
  <c r="F806" i="26"/>
  <c r="F807" i="26"/>
  <c r="F808" i="26"/>
  <c r="F809" i="26"/>
  <c r="F810" i="26"/>
  <c r="F811" i="26"/>
  <c r="F812" i="26"/>
  <c r="F813" i="26"/>
  <c r="F814" i="26"/>
  <c r="F815" i="26"/>
  <c r="F816" i="26"/>
  <c r="F817" i="26"/>
  <c r="F818" i="26"/>
  <c r="F819" i="26"/>
  <c r="F820" i="26"/>
  <c r="F821" i="26"/>
  <c r="F822" i="26"/>
  <c r="F823" i="26"/>
  <c r="F824" i="26"/>
  <c r="F825" i="26"/>
  <c r="F826" i="26"/>
  <c r="F827" i="26"/>
  <c r="F828" i="26"/>
  <c r="F829" i="26"/>
  <c r="F830" i="26"/>
  <c r="F831" i="26"/>
  <c r="F832" i="26"/>
  <c r="F833" i="26"/>
  <c r="F834" i="26"/>
  <c r="F835" i="26"/>
  <c r="F836" i="26"/>
  <c r="F837" i="26"/>
  <c r="F838" i="26"/>
  <c r="F839" i="26"/>
  <c r="F840" i="26"/>
  <c r="F841" i="26"/>
  <c r="F842" i="26"/>
  <c r="F843" i="26"/>
  <c r="F844" i="26"/>
  <c r="F845" i="26"/>
  <c r="F846" i="26"/>
  <c r="F847" i="26"/>
  <c r="F848" i="26"/>
  <c r="F849" i="26"/>
  <c r="F850" i="26"/>
  <c r="F851" i="26"/>
  <c r="F852" i="26"/>
  <c r="F853" i="26"/>
  <c r="F854" i="26"/>
  <c r="F855" i="26"/>
  <c r="F856" i="26"/>
  <c r="F857" i="26"/>
  <c r="F858" i="26"/>
  <c r="F859" i="26"/>
  <c r="F860" i="26"/>
  <c r="F861" i="26"/>
  <c r="F862" i="26"/>
  <c r="F863" i="26"/>
  <c r="F864" i="26"/>
  <c r="F865" i="26"/>
  <c r="F866" i="26"/>
  <c r="F867" i="26"/>
  <c r="F868" i="26"/>
  <c r="F869" i="26"/>
  <c r="F870" i="26"/>
  <c r="F871" i="26"/>
  <c r="F872" i="26"/>
  <c r="F873" i="26"/>
  <c r="F874" i="26"/>
  <c r="F875" i="26"/>
  <c r="F876" i="26"/>
  <c r="F877" i="26"/>
  <c r="F878" i="26"/>
  <c r="F879" i="26"/>
  <c r="F880" i="26"/>
  <c r="F881" i="26"/>
  <c r="F882" i="26"/>
  <c r="F883" i="26"/>
  <c r="F884" i="26"/>
  <c r="F885" i="26"/>
  <c r="F886" i="26"/>
  <c r="F887" i="26"/>
  <c r="F888" i="26"/>
  <c r="F889" i="26"/>
  <c r="F890" i="26"/>
  <c r="F891" i="26"/>
  <c r="F892" i="26"/>
  <c r="F893" i="26"/>
  <c r="F894" i="26"/>
  <c r="F895" i="26"/>
  <c r="F896" i="26"/>
  <c r="F897" i="26"/>
  <c r="F898" i="26"/>
  <c r="F899" i="26"/>
  <c r="F900" i="26"/>
  <c r="F901" i="26"/>
  <c r="F902" i="26"/>
  <c r="F903" i="26"/>
  <c r="F904" i="26"/>
  <c r="F905" i="26"/>
  <c r="F906" i="26"/>
  <c r="F907" i="26"/>
  <c r="F908" i="26"/>
  <c r="F909" i="26"/>
  <c r="F910" i="26"/>
  <c r="F911" i="26"/>
  <c r="F912" i="26"/>
  <c r="F913" i="26"/>
  <c r="F914" i="26"/>
  <c r="F915" i="26"/>
  <c r="F916" i="26"/>
  <c r="F917" i="26"/>
  <c r="F918" i="26"/>
  <c r="F919" i="26"/>
  <c r="F920" i="26"/>
  <c r="F921" i="26"/>
  <c r="F922" i="26"/>
  <c r="F923" i="26"/>
  <c r="F924" i="26"/>
  <c r="F925" i="26"/>
  <c r="F926" i="26"/>
  <c r="F927" i="26"/>
  <c r="F928" i="26"/>
  <c r="F929" i="26"/>
  <c r="F930" i="26"/>
  <c r="F931" i="26"/>
  <c r="F932" i="26"/>
  <c r="F933" i="26"/>
  <c r="F934" i="26"/>
  <c r="F935" i="26"/>
  <c r="F936" i="26"/>
  <c r="F937" i="26"/>
  <c r="F938" i="26"/>
  <c r="F939" i="26"/>
  <c r="F940" i="26"/>
  <c r="F941" i="26"/>
  <c r="F942" i="26"/>
  <c r="F943" i="26"/>
  <c r="F944" i="26"/>
  <c r="F945" i="26"/>
  <c r="F946" i="26"/>
  <c r="F947" i="26"/>
  <c r="F948" i="26"/>
  <c r="F949" i="26"/>
  <c r="F950" i="26"/>
  <c r="F951" i="26"/>
  <c r="F952" i="26"/>
  <c r="F953" i="26"/>
  <c r="F954" i="26"/>
  <c r="F955" i="26"/>
  <c r="F956" i="26"/>
  <c r="F957" i="26"/>
  <c r="F958" i="26"/>
  <c r="F959" i="26"/>
  <c r="F960" i="26"/>
  <c r="F961" i="26"/>
  <c r="F962" i="26"/>
  <c r="F963" i="26"/>
  <c r="F964" i="26"/>
  <c r="F965" i="26"/>
  <c r="F966" i="26"/>
  <c r="F967" i="26"/>
  <c r="F968" i="26"/>
  <c r="F969" i="26"/>
  <c r="F970" i="26"/>
  <c r="F971" i="26"/>
  <c r="F972" i="26"/>
  <c r="F973" i="26"/>
  <c r="F974" i="26"/>
  <c r="F975" i="26"/>
  <c r="F976" i="26"/>
  <c r="F977" i="26"/>
  <c r="F978" i="26"/>
  <c r="F979" i="26"/>
  <c r="F980" i="26"/>
  <c r="F981" i="26"/>
  <c r="F982" i="26"/>
  <c r="F983" i="26"/>
  <c r="F984" i="26"/>
  <c r="F985" i="26"/>
  <c r="F986" i="26"/>
  <c r="F987" i="26"/>
  <c r="F988" i="26"/>
  <c r="F989" i="26"/>
  <c r="F990" i="26"/>
  <c r="F991" i="26"/>
  <c r="F992" i="26"/>
  <c r="F993" i="26"/>
  <c r="F994" i="26"/>
  <c r="F995" i="26"/>
  <c r="F996" i="26"/>
  <c r="F997" i="26"/>
  <c r="F998" i="26"/>
  <c r="F999" i="26"/>
  <c r="F1000" i="26"/>
  <c r="F1001" i="26"/>
  <c r="F1002" i="26"/>
  <c r="F1003" i="26"/>
  <c r="F1004" i="26"/>
  <c r="F1005" i="26"/>
  <c r="F1006" i="26"/>
  <c r="F1007" i="26"/>
  <c r="F1008" i="26"/>
  <c r="F1009" i="26"/>
  <c r="F1010" i="26"/>
  <c r="F1011" i="26"/>
  <c r="F1012" i="26"/>
  <c r="F1013" i="26"/>
  <c r="F1014" i="26"/>
  <c r="F1015" i="26"/>
  <c r="F1016" i="26"/>
  <c r="F1017" i="26"/>
  <c r="F1018" i="26"/>
  <c r="F1019" i="26"/>
  <c r="F1020" i="26"/>
  <c r="F1021" i="26"/>
  <c r="F1022" i="26"/>
  <c r="F1023" i="26"/>
  <c r="F1024" i="26"/>
  <c r="F1025" i="26"/>
  <c r="F1026" i="26"/>
  <c r="F1027" i="26"/>
  <c r="F1028" i="26"/>
  <c r="F1029" i="26"/>
  <c r="F1030" i="26"/>
  <c r="F1031" i="26"/>
  <c r="F1032" i="26"/>
  <c r="F1033" i="26"/>
  <c r="F1034" i="26"/>
  <c r="F1035" i="26"/>
  <c r="F1036" i="26"/>
  <c r="F1037" i="26"/>
  <c r="F1038" i="26"/>
  <c r="F1039" i="26"/>
  <c r="F1040" i="26"/>
  <c r="F1041" i="26"/>
  <c r="F1042" i="26"/>
  <c r="F1043" i="26"/>
  <c r="F1044" i="26"/>
  <c r="F1045" i="26"/>
  <c r="F1046" i="26"/>
  <c r="F1047" i="26"/>
  <c r="F1048" i="26"/>
  <c r="F1049" i="26"/>
  <c r="F1050" i="26"/>
  <c r="F1051" i="26"/>
  <c r="F1052" i="26"/>
  <c r="F1053" i="26"/>
  <c r="F1054" i="26"/>
  <c r="F1055" i="26"/>
  <c r="F1056" i="26"/>
  <c r="F1057" i="26"/>
  <c r="F1058" i="26"/>
  <c r="F1059" i="26"/>
  <c r="F1060" i="26"/>
  <c r="F1061" i="26"/>
  <c r="F1062" i="26"/>
  <c r="F1063" i="26"/>
  <c r="F1064" i="26"/>
  <c r="F1065" i="26"/>
  <c r="F1066" i="26"/>
  <c r="F1067" i="26"/>
  <c r="F1068" i="26"/>
  <c r="F1069" i="26"/>
  <c r="F1070" i="26"/>
  <c r="F1071" i="26"/>
  <c r="F1072" i="26"/>
  <c r="F1073" i="26"/>
  <c r="F1074" i="26"/>
  <c r="F1075" i="26"/>
  <c r="F1076" i="26"/>
  <c r="F1077" i="26"/>
  <c r="F1078" i="26"/>
  <c r="F1079" i="26"/>
  <c r="F1080" i="26"/>
  <c r="F1081" i="26"/>
  <c r="F1082" i="26"/>
  <c r="F1083" i="26"/>
  <c r="F1084" i="26"/>
  <c r="F1085" i="26"/>
  <c r="F1086" i="26"/>
  <c r="F1087" i="26"/>
  <c r="F1088" i="26"/>
  <c r="F1089" i="26"/>
  <c r="F1090" i="26"/>
  <c r="F1091" i="26"/>
  <c r="F1092" i="26"/>
  <c r="F1093" i="26"/>
  <c r="F1094" i="26"/>
  <c r="F1095" i="26"/>
  <c r="F1096" i="26"/>
  <c r="F1097" i="26"/>
  <c r="F1098" i="26"/>
  <c r="F1099" i="26"/>
  <c r="F1100" i="26"/>
  <c r="F1101" i="26"/>
  <c r="F1102" i="26"/>
  <c r="F1103" i="26"/>
  <c r="F1104" i="26"/>
  <c r="F1105" i="26"/>
  <c r="F1106" i="26"/>
  <c r="F1107" i="26"/>
  <c r="F1108" i="26"/>
  <c r="F1109" i="26"/>
  <c r="F1110" i="26"/>
  <c r="F1111" i="26"/>
  <c r="F1112" i="26"/>
  <c r="F1113" i="26"/>
  <c r="F1114" i="26"/>
  <c r="F1115" i="26"/>
  <c r="F1116" i="26"/>
  <c r="F1117" i="26"/>
  <c r="F1118" i="26"/>
  <c r="F1119" i="26"/>
  <c r="F1120" i="26"/>
  <c r="F1121" i="26"/>
  <c r="F1122" i="26"/>
  <c r="F1123" i="26"/>
  <c r="F1124" i="26"/>
  <c r="F1125" i="26"/>
  <c r="F1126" i="26"/>
  <c r="F1127" i="26"/>
  <c r="F1128" i="26"/>
  <c r="F1129" i="26"/>
  <c r="F1130" i="26"/>
  <c r="F1131" i="26"/>
  <c r="F1132" i="26"/>
  <c r="F1133" i="26"/>
  <c r="F1134" i="26"/>
  <c r="F1135" i="26"/>
  <c r="F1136" i="26"/>
  <c r="F1137" i="26"/>
  <c r="F1138" i="26"/>
  <c r="F1139" i="26"/>
  <c r="F1140" i="26"/>
  <c r="F1141" i="26"/>
  <c r="F1142" i="26"/>
  <c r="F1143" i="26"/>
  <c r="F1144" i="26"/>
  <c r="F1145" i="26"/>
  <c r="F1146" i="26"/>
  <c r="F1147" i="26"/>
  <c r="F1148" i="26"/>
  <c r="F1149" i="26"/>
  <c r="F1150" i="26"/>
  <c r="F1151" i="26"/>
  <c r="F1152" i="26"/>
  <c r="F1153" i="26"/>
  <c r="F1154" i="26"/>
  <c r="F1155" i="26"/>
  <c r="F1156" i="26"/>
  <c r="F1157" i="26"/>
  <c r="F1158" i="26"/>
  <c r="F1159" i="26"/>
  <c r="F1160" i="26"/>
  <c r="F1161" i="26"/>
  <c r="F1162" i="26"/>
  <c r="F1163" i="26"/>
  <c r="F1164" i="26"/>
  <c r="F1165" i="26"/>
  <c r="F1166" i="26"/>
  <c r="F1167" i="26"/>
  <c r="F1168" i="26"/>
  <c r="F1169" i="26"/>
  <c r="F1170" i="26"/>
  <c r="F1171" i="26"/>
  <c r="F1172" i="26"/>
  <c r="F1173" i="26"/>
  <c r="F1174" i="26"/>
  <c r="F1175" i="26"/>
  <c r="F1176" i="26"/>
  <c r="F1177" i="26"/>
  <c r="F1178" i="26"/>
  <c r="F1179" i="26"/>
  <c r="F1180" i="26"/>
  <c r="F1181" i="26"/>
  <c r="F1182" i="26"/>
  <c r="F1183" i="26"/>
  <c r="F1184" i="26"/>
  <c r="F1185" i="26"/>
  <c r="F1186" i="26"/>
  <c r="F1187" i="26"/>
  <c r="F1188" i="26"/>
  <c r="F1189" i="26"/>
  <c r="F1190" i="26"/>
  <c r="F1191" i="26"/>
  <c r="F1192" i="26"/>
  <c r="F1193" i="26"/>
  <c r="F1194" i="26"/>
  <c r="F1195" i="26"/>
  <c r="F1196" i="26"/>
  <c r="F1197" i="26"/>
  <c r="F1198" i="26"/>
  <c r="F1199" i="26"/>
  <c r="F1200" i="26"/>
  <c r="F1201" i="26"/>
  <c r="F1202" i="26"/>
  <c r="F1203" i="26"/>
  <c r="F1204" i="26"/>
  <c r="F1205" i="26"/>
  <c r="F1206" i="26"/>
  <c r="F1207" i="26"/>
  <c r="F1208" i="26"/>
  <c r="F1209" i="26"/>
  <c r="F1210" i="26"/>
  <c r="F1211" i="26"/>
  <c r="F1212" i="26"/>
  <c r="F1213" i="26"/>
  <c r="F1214" i="26"/>
  <c r="F1215" i="26"/>
  <c r="F1216" i="26"/>
  <c r="F1217" i="26"/>
  <c r="F1218" i="26"/>
  <c r="F1219" i="26"/>
  <c r="F1220" i="26"/>
  <c r="F1221" i="26"/>
  <c r="F1222" i="26"/>
  <c r="F1223" i="26"/>
  <c r="F1224" i="26"/>
  <c r="F1225" i="26"/>
  <c r="F1226" i="26"/>
  <c r="F2" i="26"/>
  <c r="B21" i="18"/>
  <c r="H1" i="27"/>
  <c r="D2" i="26" l="1"/>
  <c r="K22" i="18"/>
  <c r="J22" i="18"/>
  <c r="I22" i="18"/>
  <c r="H22" i="18"/>
  <c r="G22" i="18"/>
  <c r="F22" i="18"/>
  <c r="E22" i="18"/>
  <c r="D22" i="18"/>
  <c r="C22" i="18"/>
  <c r="B22" i="18"/>
  <c r="F478" i="27"/>
  <c r="F1219" i="27"/>
  <c r="F480" i="27"/>
  <c r="F136" i="27"/>
  <c r="F221" i="27"/>
  <c r="F481" i="27"/>
  <c r="F160" i="27"/>
  <c r="F408" i="27"/>
  <c r="F576" i="27"/>
  <c r="F257" i="27"/>
  <c r="F43" i="27"/>
  <c r="F33" i="27"/>
  <c r="F761" i="27"/>
  <c r="F1142" i="27"/>
  <c r="F157" i="27"/>
  <c r="F440" i="27"/>
  <c r="F99" i="27"/>
  <c r="F534" i="27"/>
  <c r="F179" i="27"/>
  <c r="F573" i="27"/>
  <c r="F607" i="27"/>
  <c r="F675" i="27"/>
  <c r="F451" i="27"/>
  <c r="F662" i="27"/>
  <c r="F898" i="27"/>
  <c r="F381" i="27"/>
  <c r="F417" i="27"/>
  <c r="F622" i="27"/>
  <c r="F641" i="27"/>
  <c r="F200" i="27"/>
  <c r="F463" i="27"/>
  <c r="F941" i="27"/>
  <c r="F267" i="27"/>
  <c r="F520" i="27"/>
  <c r="F654" i="27"/>
  <c r="F123" i="27"/>
  <c r="F1095" i="27"/>
  <c r="F36" i="27"/>
  <c r="F473" i="27"/>
  <c r="F644" i="27"/>
  <c r="F15" i="27"/>
  <c r="F1049" i="27"/>
  <c r="F716" i="27"/>
  <c r="F758" i="27"/>
  <c r="F634" i="27"/>
  <c r="F1013" i="27"/>
  <c r="F442" i="27"/>
  <c r="F602" i="27"/>
  <c r="F838" i="27"/>
  <c r="F1020" i="27"/>
  <c r="F485" i="27"/>
  <c r="F608" i="27"/>
  <c r="F443" i="27"/>
  <c r="F268" i="27"/>
  <c r="F767" i="27"/>
  <c r="F94" i="27"/>
  <c r="F465" i="27"/>
  <c r="F138" i="27"/>
  <c r="F553" i="27"/>
  <c r="F873" i="27"/>
  <c r="F207" i="27"/>
  <c r="F108" i="27"/>
  <c r="F584" i="27"/>
  <c r="F466" i="27"/>
  <c r="F386" i="27"/>
  <c r="F950" i="27"/>
  <c r="F1011" i="27"/>
  <c r="F721" i="27"/>
  <c r="F748" i="27"/>
  <c r="F681" i="27"/>
  <c r="F98" i="27"/>
  <c r="F1015" i="27"/>
  <c r="F104" i="27"/>
  <c r="F696" i="27"/>
  <c r="F454" i="27"/>
  <c r="F544" i="27"/>
  <c r="F483" i="27"/>
  <c r="F57" i="27"/>
  <c r="F710" i="27"/>
  <c r="F846" i="27"/>
  <c r="F945" i="27"/>
  <c r="F661" i="27"/>
  <c r="F870" i="27"/>
  <c r="F1080" i="27"/>
  <c r="F1084" i="27"/>
  <c r="F988" i="27"/>
  <c r="F989" i="27"/>
  <c r="F824" i="27"/>
  <c r="F932" i="27"/>
  <c r="F729" i="27"/>
  <c r="F867" i="27"/>
  <c r="F959" i="27"/>
  <c r="F590" i="27"/>
  <c r="F1067" i="27"/>
  <c r="F968" i="27"/>
  <c r="F249" i="27"/>
  <c r="F884" i="27"/>
  <c r="F152" i="27"/>
  <c r="F848" i="27"/>
  <c r="F575" i="27"/>
  <c r="F540" i="27"/>
  <c r="F1120" i="27"/>
  <c r="F849" i="27"/>
  <c r="F875" i="27"/>
  <c r="F993" i="27"/>
  <c r="F1104" i="27"/>
  <c r="F46" i="27"/>
  <c r="F1135" i="27"/>
  <c r="F377" i="27"/>
  <c r="F833" i="27"/>
  <c r="F245" i="27"/>
  <c r="F468" i="27"/>
  <c r="F39" i="27"/>
  <c r="F469" i="27"/>
  <c r="F17" i="27"/>
  <c r="F239" i="27"/>
  <c r="F12" i="27"/>
  <c r="F79" i="27"/>
  <c r="F362" i="27"/>
  <c r="F1191" i="27"/>
  <c r="F261" i="27"/>
  <c r="F285" i="27"/>
  <c r="F363" i="27"/>
  <c r="F269" i="27"/>
  <c r="F158" i="27"/>
  <c r="F1197" i="27"/>
  <c r="F1189" i="27"/>
  <c r="F756" i="27"/>
  <c r="F486" i="27"/>
  <c r="F604" i="27"/>
  <c r="F578" i="27"/>
  <c r="F1108" i="27"/>
  <c r="F1068" i="27"/>
  <c r="F728" i="27"/>
  <c r="F847" i="27"/>
  <c r="F826" i="27"/>
  <c r="F1176" i="27"/>
  <c r="F612" i="27"/>
  <c r="F1134" i="27"/>
  <c r="F398" i="27"/>
  <c r="F134" i="27"/>
  <c r="F397" i="27"/>
  <c r="F979" i="27"/>
  <c r="F577" i="27"/>
  <c r="F410" i="27"/>
  <c r="F512" i="27"/>
  <c r="F567" i="27"/>
  <c r="F1167" i="27"/>
  <c r="F1201" i="27"/>
  <c r="F1202" i="27"/>
  <c r="F406" i="27"/>
  <c r="F240" i="27"/>
  <c r="F1150" i="27"/>
  <c r="F923" i="27"/>
  <c r="F237" i="27"/>
  <c r="F236" i="27"/>
  <c r="F551" i="27"/>
  <c r="F498" i="27"/>
  <c r="F73" i="27"/>
  <c r="F835" i="27"/>
  <c r="F1096" i="27"/>
  <c r="F665" i="27"/>
  <c r="F499" i="27"/>
  <c r="F101" i="27"/>
  <c r="F614" i="27"/>
  <c r="F95" i="27"/>
  <c r="F1105" i="27"/>
  <c r="F1228" i="27"/>
  <c r="F1229" i="27"/>
  <c r="F1230" i="27"/>
  <c r="F110" i="27"/>
  <c r="F600" i="27"/>
  <c r="F1168" i="27"/>
  <c r="F446" i="27"/>
  <c r="F182" i="27"/>
  <c r="F841" i="27"/>
  <c r="F766" i="27"/>
  <c r="F316" i="27"/>
  <c r="F1217" i="27"/>
  <c r="F649" i="27"/>
  <c r="F754" i="27"/>
  <c r="F488" i="27"/>
  <c r="F563" i="27"/>
  <c r="F1089" i="27"/>
  <c r="F198" i="27"/>
  <c r="F127" i="27"/>
  <c r="F557" i="27"/>
  <c r="F209" i="27"/>
  <c r="F628" i="27"/>
  <c r="F129" i="27"/>
  <c r="F490" i="27"/>
  <c r="F1058" i="27"/>
  <c r="F740" i="27"/>
  <c r="F837" i="27"/>
  <c r="F845" i="27"/>
  <c r="F276" i="27"/>
  <c r="F750" i="27"/>
  <c r="F1124" i="27"/>
  <c r="F987" i="27"/>
  <c r="F1097" i="27"/>
  <c r="F815" i="27"/>
  <c r="F937" i="27"/>
  <c r="F693" i="27"/>
  <c r="F969" i="27"/>
  <c r="F702" i="27"/>
  <c r="F990" i="27"/>
  <c r="F1009" i="27"/>
  <c r="F938" i="27"/>
  <c r="F645" i="27"/>
  <c r="F796" i="27"/>
  <c r="F1053" i="27"/>
  <c r="F663" i="27"/>
  <c r="F1018" i="27"/>
  <c r="F827" i="27"/>
  <c r="F705" i="27"/>
  <c r="F877" i="27"/>
  <c r="F974" i="27"/>
  <c r="F109" i="27"/>
  <c r="F448" i="27"/>
  <c r="F1226" i="27"/>
  <c r="F692" i="27"/>
  <c r="F1092" i="27"/>
  <c r="F985" i="27"/>
  <c r="F882" i="27"/>
  <c r="F427" i="27"/>
  <c r="F759" i="27"/>
  <c r="F850" i="27"/>
  <c r="F1112" i="27"/>
  <c r="F670" i="27"/>
  <c r="F1048" i="27"/>
  <c r="F141" i="27"/>
  <c r="F515" i="27"/>
  <c r="F1060" i="27"/>
  <c r="F246" i="27"/>
  <c r="F523" i="27"/>
  <c r="F717" i="27"/>
  <c r="F1149" i="27"/>
  <c r="F1004" i="27"/>
  <c r="F1126" i="27"/>
  <c r="F174" i="27"/>
  <c r="F929" i="27"/>
  <c r="F155" i="27"/>
  <c r="F128" i="27"/>
  <c r="F40" i="27"/>
  <c r="F1156" i="27"/>
  <c r="F797" i="27"/>
  <c r="F445" i="27"/>
  <c r="F1212" i="27"/>
  <c r="F131" i="27"/>
  <c r="F373" i="27"/>
  <c r="F511" i="27"/>
  <c r="F1192" i="27"/>
  <c r="F580" i="27"/>
  <c r="F273" i="27"/>
  <c r="F93" i="27"/>
  <c r="F115" i="27"/>
  <c r="F404" i="27"/>
  <c r="F952" i="27"/>
  <c r="F217" i="27"/>
  <c r="F805" i="27"/>
  <c r="F647" i="27"/>
  <c r="F1077" i="27"/>
  <c r="F854" i="27"/>
  <c r="F981" i="27"/>
  <c r="F615" i="27"/>
  <c r="F450" i="27"/>
  <c r="F1118" i="27"/>
  <c r="F31" i="27"/>
  <c r="F516" i="27"/>
  <c r="F294" i="27"/>
  <c r="F648" i="27"/>
  <c r="F208" i="27"/>
  <c r="F1081" i="27"/>
  <c r="F871" i="27"/>
  <c r="F1180" i="27"/>
  <c r="F337" i="27"/>
  <c r="F347" i="27"/>
  <c r="F616" i="27"/>
  <c r="F300" i="27"/>
  <c r="F1115" i="27"/>
  <c r="F233" i="27"/>
  <c r="F1094" i="27"/>
  <c r="F539" i="27"/>
  <c r="F1154" i="27"/>
  <c r="F587" i="27"/>
  <c r="F224" i="27"/>
  <c r="F779" i="27"/>
  <c r="F23" i="27"/>
  <c r="F175" i="27"/>
  <c r="F71" i="27"/>
  <c r="F876" i="27"/>
  <c r="F1161" i="27"/>
  <c r="F541" i="27"/>
  <c r="F26" i="27"/>
  <c r="F225" i="27"/>
  <c r="F505" i="27"/>
  <c r="F698" i="27"/>
  <c r="F432" i="27"/>
  <c r="F1155" i="27"/>
  <c r="F690" i="27"/>
  <c r="F518" i="27"/>
  <c r="F593" i="27"/>
  <c r="F370" i="27"/>
  <c r="F1215" i="27"/>
  <c r="F561" i="27"/>
  <c r="F376" i="27"/>
  <c r="F618" i="27"/>
  <c r="F185" i="27"/>
  <c r="F893" i="27"/>
  <c r="F863" i="27"/>
  <c r="F906" i="27"/>
  <c r="F933" i="27"/>
  <c r="F745" i="27"/>
  <c r="F53" i="27"/>
  <c r="F669" i="27"/>
  <c r="F719" i="27"/>
  <c r="F378" i="27"/>
  <c r="F367" i="27"/>
  <c r="F343" i="27"/>
  <c r="F487" i="27"/>
  <c r="F184" i="27"/>
  <c r="F472" i="27"/>
  <c r="F507" i="27"/>
  <c r="F510" i="27"/>
  <c r="F549" i="27"/>
  <c r="F453" i="27"/>
  <c r="F1100" i="27"/>
  <c r="F606" i="27"/>
  <c r="F489" i="27"/>
  <c r="F477" i="27"/>
  <c r="F360" i="27"/>
  <c r="F116" i="27"/>
  <c r="F491" i="27"/>
  <c r="F66" i="27"/>
  <c r="F851" i="27"/>
  <c r="F315" i="27"/>
  <c r="F164" i="27"/>
  <c r="F1190" i="27"/>
  <c r="F78" i="27"/>
  <c r="F672" i="27"/>
  <c r="F569" i="27"/>
  <c r="F1171" i="27"/>
  <c r="F419" i="27"/>
  <c r="F420" i="27"/>
  <c r="F1163" i="27"/>
  <c r="F642" i="27"/>
  <c r="F396" i="27"/>
  <c r="F400" i="27"/>
  <c r="F422" i="27"/>
  <c r="F586" i="27"/>
  <c r="F187" i="27"/>
  <c r="F130" i="27"/>
  <c r="F181" i="27"/>
  <c r="F292" i="27"/>
  <c r="F1204" i="27"/>
  <c r="F90" i="27"/>
  <c r="F1200" i="27"/>
  <c r="F823" i="27"/>
  <c r="F668" i="27"/>
  <c r="F132" i="27"/>
  <c r="F199" i="27"/>
  <c r="F842" i="27"/>
  <c r="F807" i="27"/>
  <c r="F102" i="27"/>
  <c r="F9" i="27"/>
  <c r="F1132" i="27"/>
  <c r="F820" i="27"/>
  <c r="F660" i="27"/>
  <c r="F1109" i="27"/>
  <c r="F1127" i="27"/>
  <c r="F1137" i="27"/>
  <c r="F726" i="27"/>
  <c r="F1027" i="27"/>
  <c r="F739" i="27"/>
  <c r="F635" i="27"/>
  <c r="F629" i="27"/>
  <c r="F625" i="27"/>
  <c r="F303" i="27"/>
  <c r="F640" i="27"/>
  <c r="F290" i="27"/>
  <c r="F338" i="27"/>
  <c r="F986" i="27"/>
  <c r="F14" i="27"/>
  <c r="F293" i="27"/>
  <c r="F1186" i="27"/>
  <c r="F1035" i="27"/>
  <c r="F664" i="27"/>
  <c r="F45" i="27"/>
  <c r="F962" i="27"/>
  <c r="F1093" i="27"/>
  <c r="F1128" i="27"/>
  <c r="F1039" i="27"/>
  <c r="F966" i="27"/>
  <c r="F970" i="27"/>
  <c r="F905" i="27"/>
  <c r="F1178" i="27"/>
  <c r="F585" i="27"/>
  <c r="F1117" i="27"/>
  <c r="F656" i="27"/>
  <c r="F785" i="27"/>
  <c r="F983" i="27"/>
  <c r="F1073" i="27"/>
  <c r="F609" i="27"/>
  <c r="F297" i="27"/>
  <c r="F412" i="27"/>
  <c r="F333" i="27"/>
  <c r="F581" i="27"/>
  <c r="F695" i="27"/>
  <c r="F151" i="27"/>
  <c r="F921" i="27"/>
  <c r="F1114" i="27"/>
  <c r="F359" i="27"/>
  <c r="F1006" i="27"/>
  <c r="F713" i="27"/>
  <c r="F497" i="27"/>
  <c r="F159" i="27"/>
  <c r="F97" i="27"/>
  <c r="F528" i="27"/>
  <c r="F517" i="27"/>
  <c r="F320" i="27"/>
  <c r="F655" i="27"/>
  <c r="F252" i="27"/>
  <c r="F502" i="27"/>
  <c r="F626" i="27"/>
  <c r="F266" i="27"/>
  <c r="F379" i="27"/>
  <c r="F354" i="27"/>
  <c r="F121" i="27"/>
  <c r="F313" i="27"/>
  <c r="F475" i="27"/>
  <c r="F186" i="27"/>
  <c r="F357" i="27"/>
  <c r="F484" i="27"/>
  <c r="F770" i="27"/>
  <c r="F309" i="27"/>
  <c r="F288" i="27"/>
  <c r="F364" i="27"/>
  <c r="F295" i="27"/>
  <c r="F306" i="27"/>
  <c r="F349" i="27"/>
  <c r="F308" i="27"/>
  <c r="F30" i="27"/>
  <c r="F318" i="27"/>
  <c r="F324" i="27"/>
  <c r="F336" i="27"/>
  <c r="F915" i="27"/>
  <c r="F535" i="27"/>
  <c r="F348" i="27"/>
  <c r="F1121" i="27"/>
  <c r="F1051" i="27"/>
  <c r="F232" i="27"/>
  <c r="F1091" i="27"/>
  <c r="F658" i="27"/>
  <c r="F765" i="27"/>
  <c r="F703" i="27"/>
  <c r="F482" i="27"/>
  <c r="F775" i="27"/>
  <c r="F1203" i="27"/>
  <c r="F958" i="27"/>
  <c r="F769" i="27"/>
  <c r="F67" i="27"/>
  <c r="F872" i="27"/>
  <c r="F63" i="27"/>
  <c r="F633" i="27"/>
  <c r="F424" i="27"/>
  <c r="F69" i="27"/>
  <c r="F956" i="27"/>
  <c r="F774" i="27"/>
  <c r="F667" i="27"/>
  <c r="F839" i="27"/>
  <c r="F598" i="27"/>
  <c r="F117" i="27"/>
  <c r="F178" i="27"/>
  <c r="F509" i="27"/>
  <c r="F752" i="27"/>
  <c r="F730" i="27"/>
  <c r="F800" i="27"/>
  <c r="F742" i="27"/>
  <c r="F1131" i="27"/>
  <c r="F1024" i="27"/>
  <c r="F435" i="27"/>
  <c r="F342" i="27"/>
  <c r="F317" i="27"/>
  <c r="F29" i="27"/>
  <c r="F339" i="27"/>
  <c r="F334" i="27"/>
  <c r="F925" i="27"/>
  <c r="F311" i="27"/>
  <c r="F358" i="27"/>
  <c r="F35" i="27"/>
  <c r="F302" i="27"/>
  <c r="F27" i="27"/>
  <c r="F322" i="27"/>
  <c r="F892" i="27"/>
  <c r="F556" i="27"/>
  <c r="F37" i="27"/>
  <c r="F399" i="27"/>
  <c r="F931" i="27"/>
  <c r="F1119" i="27"/>
  <c r="F350" i="27"/>
  <c r="F414" i="27"/>
  <c r="F305" i="27"/>
  <c r="F780" i="27"/>
  <c r="F356" i="27"/>
  <c r="F910" i="27"/>
  <c r="F1158" i="27"/>
  <c r="F296" i="27"/>
  <c r="F776" i="27"/>
  <c r="F190" i="27"/>
  <c r="F1144" i="27"/>
  <c r="F307" i="27"/>
  <c r="F1054" i="27"/>
  <c r="F506" i="27"/>
  <c r="F1033" i="27"/>
  <c r="F984" i="27"/>
  <c r="F1003" i="27"/>
  <c r="F743" i="27"/>
  <c r="F16" i="27"/>
  <c r="F1034" i="27"/>
  <c r="F1072" i="27"/>
  <c r="F980" i="27"/>
  <c r="F786" i="27"/>
  <c r="F678" i="27"/>
  <c r="F927" i="27"/>
  <c r="F235" i="27"/>
  <c r="F920" i="27"/>
  <c r="F264" i="27"/>
  <c r="F718" i="27"/>
  <c r="F1023" i="27"/>
  <c r="F1125" i="27"/>
  <c r="F48" i="27"/>
  <c r="F908" i="27"/>
  <c r="F749" i="27"/>
  <c r="F436" i="27"/>
  <c r="F375" i="27"/>
  <c r="F939" i="27"/>
  <c r="F1036" i="27"/>
  <c r="F798" i="27"/>
  <c r="F283" i="27"/>
  <c r="F694" i="27"/>
  <c r="F733" i="27"/>
  <c r="F727" i="27"/>
  <c r="F907" i="27"/>
  <c r="F387" i="27"/>
  <c r="F60" i="27"/>
  <c r="F811" i="27"/>
  <c r="F1014" i="27"/>
  <c r="F1056" i="27"/>
  <c r="F943" i="27"/>
  <c r="F456" i="27"/>
  <c r="F275" i="27"/>
  <c r="F92" i="27"/>
  <c r="F146" i="27"/>
  <c r="F778" i="27"/>
  <c r="F732" i="27"/>
  <c r="F112" i="27"/>
  <c r="F395" i="27"/>
  <c r="F247" i="27"/>
  <c r="F204" i="27"/>
  <c r="F461" i="27"/>
  <c r="F1216" i="27"/>
  <c r="F85" i="27"/>
  <c r="F214" i="27"/>
  <c r="F213" i="27"/>
  <c r="F223" i="27"/>
  <c r="F673" i="27"/>
  <c r="F329" i="27"/>
  <c r="F861" i="27"/>
  <c r="F926" i="27"/>
  <c r="F1021" i="27"/>
  <c r="F808" i="27"/>
  <c r="F1016" i="27"/>
  <c r="F1098" i="27"/>
  <c r="F298" i="27"/>
  <c r="F725" i="27"/>
  <c r="F953" i="27"/>
  <c r="F828" i="27"/>
  <c r="F1179" i="27"/>
  <c r="F521" i="27"/>
  <c r="F84" i="27"/>
  <c r="F976" i="27"/>
  <c r="F76" i="27"/>
  <c r="F709" i="27"/>
  <c r="F423" i="27"/>
  <c r="F191" i="27"/>
  <c r="F1088" i="27"/>
  <c r="F834" i="27"/>
  <c r="F840" i="27"/>
  <c r="F977" i="27"/>
  <c r="F819" i="27"/>
  <c r="F700" i="27"/>
  <c r="F942" i="27"/>
  <c r="F1196" i="27"/>
  <c r="F843" i="27"/>
  <c r="F1139" i="27"/>
  <c r="F47" i="27"/>
  <c r="F153" i="27"/>
  <c r="F154" i="27"/>
  <c r="F947" i="27"/>
  <c r="F897" i="27"/>
  <c r="F971" i="27"/>
  <c r="F244" i="27"/>
  <c r="F860" i="27"/>
  <c r="F5" i="27"/>
  <c r="F951" i="27"/>
  <c r="F255" i="27"/>
  <c r="F1062" i="27"/>
  <c r="F788" i="27"/>
  <c r="F651" i="27"/>
  <c r="F172" i="27"/>
  <c r="F643" i="27"/>
  <c r="F946" i="27"/>
  <c r="F963" i="27"/>
  <c r="F1169" i="27"/>
  <c r="F1181" i="27"/>
  <c r="F1145" i="27"/>
  <c r="F277" i="27"/>
  <c r="F720" i="27"/>
  <c r="F822" i="27"/>
  <c r="F312" i="27"/>
  <c r="F289" i="27"/>
  <c r="F401" i="27"/>
  <c r="F909" i="27"/>
  <c r="F753" i="27"/>
  <c r="F757" i="27"/>
  <c r="F546" i="27"/>
  <c r="F1038" i="27"/>
  <c r="F210" i="27"/>
  <c r="F965" i="27"/>
  <c r="F806" i="27"/>
  <c r="F831" i="27"/>
  <c r="F459" i="27"/>
  <c r="F591" i="27"/>
  <c r="F474" i="27"/>
  <c r="F1157" i="27"/>
  <c r="F747" i="27"/>
  <c r="F594" i="27"/>
  <c r="F75" i="27"/>
  <c r="F764" i="27"/>
  <c r="F253" i="27"/>
  <c r="F455" i="27"/>
  <c r="F126" i="27"/>
  <c r="F903" i="27"/>
  <c r="F390" i="27"/>
  <c r="F1187" i="27"/>
  <c r="F1188" i="27"/>
  <c r="F441" i="27"/>
  <c r="F1183" i="27"/>
  <c r="F1195" i="27"/>
  <c r="F603" i="27"/>
  <c r="F724" i="27"/>
  <c r="F1222" i="27"/>
  <c r="F3" i="27"/>
  <c r="F194" i="27"/>
  <c r="F167" i="27"/>
  <c r="F1162" i="27"/>
  <c r="F72" i="27"/>
  <c r="F82" i="27"/>
  <c r="F301" i="27"/>
  <c r="F1152" i="27"/>
  <c r="F80" i="27"/>
  <c r="F684" i="27"/>
  <c r="F565" i="27"/>
  <c r="F1153" i="27"/>
  <c r="F51" i="27"/>
  <c r="F52" i="27"/>
  <c r="F940" i="27"/>
  <c r="F525" i="27"/>
  <c r="F865" i="27"/>
  <c r="F83" i="27"/>
  <c r="F183" i="27"/>
  <c r="F140" i="27"/>
  <c r="F173" i="27"/>
  <c r="F144" i="27"/>
  <c r="F954" i="27"/>
  <c r="F545" i="27"/>
  <c r="F1007" i="27"/>
  <c r="F613" i="27"/>
  <c r="F883" i="27"/>
  <c r="F973" i="27"/>
  <c r="F20" i="27"/>
  <c r="F393" i="27"/>
  <c r="F62" i="27"/>
  <c r="F310" i="27"/>
  <c r="F1025" i="27"/>
  <c r="F1166" i="27"/>
  <c r="F1063" i="27"/>
  <c r="F995" i="27"/>
  <c r="F836" i="27"/>
  <c r="F935" i="27"/>
  <c r="F572" i="27"/>
  <c r="F686" i="27"/>
  <c r="F1065" i="27"/>
  <c r="F900" i="27"/>
  <c r="F803" i="27"/>
  <c r="F955" i="27"/>
  <c r="F978" i="27"/>
  <c r="F857" i="27"/>
  <c r="F1165" i="27"/>
  <c r="F256" i="27"/>
  <c r="F794" i="27"/>
  <c r="F44" i="27"/>
  <c r="F389" i="27"/>
  <c r="F196" i="27"/>
  <c r="F382" i="27"/>
  <c r="F56" i="27"/>
  <c r="F366" i="27"/>
  <c r="F464" i="27"/>
  <c r="F218" i="27"/>
  <c r="F496" i="27"/>
  <c r="F599" i="27"/>
  <c r="F251" i="27"/>
  <c r="F241" i="27"/>
  <c r="F1223" i="27"/>
  <c r="F1172" i="27"/>
  <c r="F374" i="27"/>
  <c r="F403" i="27"/>
  <c r="F165" i="27"/>
  <c r="F880" i="27"/>
  <c r="F530" i="27"/>
  <c r="F1206" i="27"/>
  <c r="F425" i="27"/>
  <c r="F707" i="27"/>
  <c r="F230" i="27"/>
  <c r="F231" i="27"/>
  <c r="F701" i="27"/>
  <c r="F787" i="27"/>
  <c r="F1047" i="27"/>
  <c r="F493" i="27"/>
  <c r="F736" i="27"/>
  <c r="F948" i="27"/>
  <c r="F793" i="27"/>
  <c r="F1022" i="27"/>
  <c r="F1074" i="27"/>
  <c r="F61" i="27"/>
  <c r="F638" i="27"/>
  <c r="F637" i="27"/>
  <c r="F784" i="27"/>
  <c r="F1184" i="27"/>
  <c r="F1110" i="27"/>
  <c r="F1032" i="27"/>
  <c r="F4" i="27"/>
  <c r="F180" i="27"/>
  <c r="F281" i="27"/>
  <c r="F1030" i="27"/>
  <c r="F1010" i="27"/>
  <c r="F1123" i="27"/>
  <c r="F881" i="27"/>
  <c r="F328" i="27"/>
  <c r="F671" i="27"/>
  <c r="F887" i="27"/>
  <c r="F605" i="27"/>
  <c r="F222" i="27"/>
  <c r="F650" i="27"/>
  <c r="F1225" i="27"/>
  <c r="F711" i="27"/>
  <c r="F916" i="27"/>
  <c r="F142" i="27"/>
  <c r="F1193" i="27"/>
  <c r="F409" i="27"/>
  <c r="F418" i="27"/>
  <c r="F1170" i="27"/>
  <c r="F10" i="27"/>
  <c r="F543" i="27"/>
  <c r="F439" i="27"/>
  <c r="F1208" i="27"/>
  <c r="F413" i="27"/>
  <c r="F119" i="27"/>
  <c r="F1147" i="27"/>
  <c r="F597" i="27"/>
  <c r="F346" i="27"/>
  <c r="F81" i="27"/>
  <c r="F1146" i="27"/>
  <c r="F122" i="27"/>
  <c r="F582" i="27"/>
  <c r="F86" i="27"/>
  <c r="F91" i="27"/>
  <c r="F188" i="27"/>
  <c r="F691" i="27"/>
  <c r="F519" i="27"/>
  <c r="F1198" i="27"/>
  <c r="F568" i="27"/>
  <c r="F195" i="27"/>
  <c r="F444" i="27"/>
  <c r="F460" i="27"/>
  <c r="F492" i="27"/>
  <c r="F783" i="27"/>
  <c r="F21" i="27"/>
  <c r="F1079" i="27"/>
  <c r="F319" i="27"/>
  <c r="F1090" i="27"/>
  <c r="F139" i="27"/>
  <c r="F369" i="27"/>
  <c r="F1085" i="27"/>
  <c r="F1159" i="27"/>
  <c r="F1160" i="27"/>
  <c r="F999" i="27"/>
  <c r="F340" i="27"/>
  <c r="F1136" i="27"/>
  <c r="F330" i="27"/>
  <c r="F1116" i="27"/>
  <c r="F895" i="27"/>
  <c r="F994" i="27"/>
  <c r="F960" i="27"/>
  <c r="F760" i="27"/>
  <c r="F113" i="27"/>
  <c r="F372" i="27"/>
  <c r="F49" i="27"/>
  <c r="F68" i="27"/>
  <c r="F147" i="27"/>
  <c r="F428" i="27"/>
  <c r="F250" i="27"/>
  <c r="F355" i="27"/>
  <c r="F205" i="27"/>
  <c r="F103" i="27"/>
  <c r="F65" i="27"/>
  <c r="F77" i="27"/>
  <c r="F874" i="27"/>
  <c r="F457" i="27"/>
  <c r="F145" i="27"/>
  <c r="F176" i="27"/>
  <c r="F70" i="27"/>
  <c r="F471" i="27"/>
  <c r="F22" i="27"/>
  <c r="F211" i="27"/>
  <c r="F259" i="27"/>
  <c r="F353" i="27"/>
  <c r="F352" i="27"/>
  <c r="F100" i="27"/>
  <c r="F335" i="27"/>
  <c r="F345" i="27"/>
  <c r="F148" i="27"/>
  <c r="F437" i="27"/>
  <c r="F944" i="27"/>
  <c r="F111" i="27"/>
  <c r="F272" i="27"/>
  <c r="F500" i="27"/>
  <c r="F18" i="27"/>
  <c r="F1218" i="27"/>
  <c r="F87" i="27"/>
  <c r="F220" i="27"/>
  <c r="F1138" i="27"/>
  <c r="F411" i="27"/>
  <c r="F1213" i="27"/>
  <c r="F163" i="27"/>
  <c r="F133" i="27"/>
  <c r="F171" i="27"/>
  <c r="F299" i="27"/>
  <c r="F676" i="27"/>
  <c r="F901" i="27"/>
  <c r="F105" i="27"/>
  <c r="F630" i="27"/>
  <c r="F814" i="27"/>
  <c r="F263" i="27"/>
  <c r="F1069" i="27"/>
  <c r="F889" i="27"/>
  <c r="F447" i="27"/>
  <c r="F291" i="27"/>
  <c r="F282" i="27"/>
  <c r="F260" i="27"/>
  <c r="F323" i="27"/>
  <c r="F137" i="27"/>
  <c r="F1214" i="27"/>
  <c r="F537" i="27"/>
  <c r="F402" i="27"/>
  <c r="F216" i="27"/>
  <c r="F1111" i="27"/>
  <c r="F913" i="27"/>
  <c r="F930" i="27"/>
  <c r="F885" i="27"/>
  <c r="F265" i="27"/>
  <c r="F1012" i="27"/>
  <c r="F1076" i="27"/>
  <c r="F731" i="27"/>
  <c r="F1055" i="27"/>
  <c r="F522" i="27"/>
  <c r="F1099" i="27"/>
  <c r="F934" i="27"/>
  <c r="F351" i="27"/>
  <c r="F699" i="27"/>
  <c r="F858" i="27"/>
  <c r="F914" i="27"/>
  <c r="F768" i="27"/>
  <c r="F744" i="27"/>
  <c r="F449" i="27"/>
  <c r="F653" i="27"/>
  <c r="F1078" i="27"/>
  <c r="F886" i="27"/>
  <c r="F1042" i="27"/>
  <c r="F1227" i="27"/>
  <c r="F917" i="27"/>
  <c r="F1082" i="27"/>
  <c r="F967" i="27"/>
  <c r="F1151" i="27"/>
  <c r="F1101" i="27"/>
  <c r="F508" i="27"/>
  <c r="F816" i="27"/>
  <c r="F219" i="27"/>
  <c r="F1075" i="27"/>
  <c r="F118" i="27"/>
  <c r="F722" i="27"/>
  <c r="F254" i="27"/>
  <c r="F789" i="27"/>
  <c r="F1086" i="27"/>
  <c r="F143" i="27"/>
  <c r="F431" i="27"/>
  <c r="F991" i="27"/>
  <c r="F1173" i="27"/>
  <c r="F1037" i="27"/>
  <c r="F1210" i="27"/>
  <c r="F657" i="27"/>
  <c r="F799" i="27"/>
  <c r="F866" i="27"/>
  <c r="F1087" i="27"/>
  <c r="F1122" i="27"/>
  <c r="F1205" i="27"/>
  <c r="F470" i="27"/>
  <c r="F708" i="27"/>
  <c r="F964" i="27"/>
  <c r="F911" i="27"/>
  <c r="F1041" i="27"/>
  <c r="F562" i="27"/>
  <c r="F558" i="27"/>
  <c r="F659" i="27"/>
  <c r="F674" i="27"/>
  <c r="F1045" i="27"/>
  <c r="F817" i="27"/>
  <c r="F919" i="27"/>
  <c r="F248" i="27"/>
  <c r="F746" i="27"/>
  <c r="F1057" i="27"/>
  <c r="F763" i="27"/>
  <c r="F624" i="27"/>
  <c r="F1043" i="27"/>
  <c r="F274" i="27"/>
  <c r="F961" i="27"/>
  <c r="F639" i="27"/>
  <c r="F782" i="27"/>
  <c r="F666" i="27"/>
  <c r="F1209" i="27"/>
  <c r="F1148" i="27"/>
  <c r="F206" i="27"/>
  <c r="F1211" i="27"/>
  <c r="F801" i="27"/>
  <c r="F19" i="27"/>
  <c r="F1129" i="27"/>
  <c r="F714" i="27"/>
  <c r="F715" i="27"/>
  <c r="F982" i="27"/>
  <c r="F856" i="27"/>
  <c r="F853" i="27"/>
  <c r="F212" i="27"/>
  <c r="F501" i="27"/>
  <c r="F284" i="27"/>
  <c r="F1133" i="27"/>
  <c r="F830" i="27"/>
  <c r="F32" i="27"/>
  <c r="F564" i="27"/>
  <c r="F902" i="27"/>
  <c r="F538" i="27"/>
  <c r="F38" i="27"/>
  <c r="F202" i="27"/>
  <c r="F193" i="27"/>
  <c r="F28" i="27"/>
  <c r="F574" i="27"/>
  <c r="F595" i="27"/>
  <c r="F555" i="27"/>
  <c r="F579" i="27"/>
  <c r="F120" i="27"/>
  <c r="F611" i="27"/>
  <c r="F734" i="27"/>
  <c r="F936" i="27"/>
  <c r="F682" i="27"/>
  <c r="F1026" i="27"/>
  <c r="F904" i="27"/>
  <c r="F1050" i="27"/>
  <c r="F524" i="27"/>
  <c r="F1220" i="27"/>
  <c r="F859" i="27"/>
  <c r="F416" i="27"/>
  <c r="F685" i="27"/>
  <c r="F88" i="27"/>
  <c r="F531" i="27"/>
  <c r="F89" i="27"/>
  <c r="F617" i="27"/>
  <c r="F529" i="27"/>
  <c r="F762" i="27"/>
  <c r="F42" i="27"/>
  <c r="F810" i="27"/>
  <c r="F106" i="27"/>
  <c r="F997" i="27"/>
  <c r="F1028" i="27"/>
  <c r="F1103" i="27"/>
  <c r="F1071" i="27"/>
  <c r="F1019" i="27"/>
  <c r="F226" i="27"/>
  <c r="F192" i="27"/>
  <c r="F234" i="27"/>
  <c r="F177" i="27"/>
  <c r="F773" i="27"/>
  <c r="F677" i="27"/>
  <c r="F166" i="27"/>
  <c r="F7" i="27"/>
  <c r="F723" i="27"/>
  <c r="F238" i="27"/>
  <c r="F1177" i="27"/>
  <c r="F542" i="27"/>
  <c r="F242" i="27"/>
  <c r="F203" i="27"/>
  <c r="F64" i="27"/>
  <c r="F74" i="27"/>
  <c r="F688" i="27"/>
  <c r="F215" i="27"/>
  <c r="F135" i="27"/>
  <c r="F547" i="27"/>
  <c r="F279" i="27"/>
  <c r="F559" i="27"/>
  <c r="F560" i="27"/>
  <c r="F228" i="27"/>
  <c r="F1031" i="27"/>
  <c r="F286" i="27"/>
  <c r="F368" i="27"/>
  <c r="F380" i="27"/>
  <c r="F852" i="27"/>
  <c r="F1000" i="27"/>
  <c r="F467" i="27"/>
  <c r="F344" i="27"/>
  <c r="F287" i="27"/>
  <c r="F55" i="27"/>
  <c r="F149" i="27"/>
  <c r="F458" i="27"/>
  <c r="F928" i="27"/>
  <c r="F229" i="27"/>
  <c r="F706" i="27"/>
  <c r="F912" i="27"/>
  <c r="F11" i="27"/>
  <c r="F1143" i="27"/>
  <c r="F583" i="27"/>
  <c r="F1182" i="27"/>
  <c r="F434" i="27"/>
  <c r="F621" i="27"/>
  <c r="F365" i="27"/>
  <c r="F972" i="27"/>
  <c r="F326" i="27"/>
  <c r="F888" i="27"/>
  <c r="F832" i="27"/>
  <c r="F771" i="27"/>
  <c r="F1052" i="27"/>
  <c r="F802" i="27"/>
  <c r="F532" i="27"/>
  <c r="F96" i="27"/>
  <c r="F1064" i="27"/>
  <c r="F899" i="27"/>
  <c r="F679" i="27"/>
  <c r="F476" i="27"/>
  <c r="F59" i="27"/>
  <c r="F1040" i="27"/>
  <c r="F1044" i="27"/>
  <c r="F646" i="27"/>
  <c r="F1008" i="27"/>
  <c r="F804" i="27"/>
  <c r="F855" i="27"/>
  <c r="F1174" i="27"/>
  <c r="F741" i="27"/>
  <c r="F737" i="27"/>
  <c r="F687" i="27"/>
  <c r="F829" i="27"/>
  <c r="F415" i="27"/>
  <c r="F1083" i="27"/>
  <c r="F957" i="27"/>
  <c r="F998" i="27"/>
  <c r="F170" i="27"/>
  <c r="F392" i="27"/>
  <c r="F388" i="27"/>
  <c r="F1221" i="27"/>
  <c r="F891" i="27"/>
  <c r="F918" i="27"/>
  <c r="F738" i="27"/>
  <c r="F526" i="27"/>
  <c r="F527" i="27"/>
  <c r="F777" i="27"/>
  <c r="F1002" i="27"/>
  <c r="F791" i="27"/>
  <c r="F878" i="27"/>
  <c r="F924" i="27"/>
  <c r="F704" i="27"/>
  <c r="F1059" i="27"/>
  <c r="F162" i="27"/>
  <c r="F821" i="27"/>
  <c r="F156" i="27"/>
  <c r="F1113" i="27"/>
  <c r="F201" i="27"/>
  <c r="F513" i="27"/>
  <c r="F1102" i="27"/>
  <c r="F689" i="27"/>
  <c r="F554" i="27"/>
  <c r="F8" i="27"/>
  <c r="F792" i="27"/>
  <c r="F879" i="27"/>
  <c r="F503" i="27"/>
  <c r="F552" i="27"/>
  <c r="F620" i="27"/>
  <c r="F1130" i="27"/>
  <c r="F772" i="27"/>
  <c r="F1070" i="27"/>
  <c r="F697" i="27"/>
  <c r="F862" i="27"/>
  <c r="F992" i="27"/>
  <c r="F735" i="27"/>
  <c r="F825" i="27"/>
  <c r="F325" i="27"/>
  <c r="F996" i="27"/>
  <c r="F864" i="27"/>
  <c r="F712" i="27"/>
  <c r="F1001" i="27"/>
  <c r="F844" i="27"/>
  <c r="F394" i="27"/>
  <c r="F438" i="27"/>
  <c r="F50" i="27"/>
  <c r="F809" i="27"/>
  <c r="F868" i="27"/>
  <c r="F150" i="27"/>
  <c r="F1224" i="27"/>
  <c r="F1106" i="27"/>
  <c r="F189" i="27"/>
  <c r="F550" i="27"/>
  <c r="F781" i="27"/>
  <c r="F1066" i="27"/>
  <c r="F161" i="27"/>
  <c r="F949" i="27"/>
  <c r="F1185" i="27"/>
  <c r="F683" i="27"/>
  <c r="F1107" i="27"/>
  <c r="F755" i="27"/>
  <c r="F922" i="27"/>
  <c r="F391" i="27"/>
  <c r="F1046" i="27"/>
  <c r="F1029" i="27"/>
  <c r="F652" i="27"/>
  <c r="F896" i="27"/>
  <c r="F384" i="27"/>
  <c r="F795" i="27"/>
  <c r="F533" i="27"/>
  <c r="F680" i="27"/>
  <c r="F790" i="27"/>
  <c r="F426" i="27"/>
  <c r="F1207" i="27"/>
  <c r="F894" i="27"/>
  <c r="F869" i="27"/>
  <c r="F592" i="27"/>
  <c r="F570" i="27"/>
  <c r="F571" i="27"/>
  <c r="F1061" i="27"/>
  <c r="F243" i="27"/>
  <c r="F429" i="27"/>
  <c r="F385" i="27"/>
  <c r="F514" i="27"/>
  <c r="F636" i="27"/>
  <c r="F405" i="27"/>
  <c r="F407" i="27"/>
  <c r="F494" i="27"/>
  <c r="F495" i="27"/>
  <c r="F6" i="27"/>
  <c r="F34" i="27"/>
  <c r="F227" i="27"/>
  <c r="F421" i="27"/>
  <c r="F627" i="27"/>
  <c r="F610" i="27"/>
  <c r="F536" i="27"/>
  <c r="F462" i="27"/>
  <c r="F331" i="27"/>
  <c r="F332" i="27"/>
  <c r="F258" i="27"/>
  <c r="F341" i="27"/>
  <c r="F452" i="27"/>
  <c r="F601" i="27"/>
  <c r="F1140" i="27"/>
  <c r="F327" i="27"/>
  <c r="F619" i="27"/>
  <c r="F433" i="27"/>
  <c r="F361" i="27"/>
  <c r="F1194" i="27"/>
  <c r="F1141" i="27"/>
  <c r="F54" i="27"/>
  <c r="F632" i="27"/>
  <c r="F812" i="27"/>
  <c r="F168" i="27"/>
  <c r="F548" i="27"/>
  <c r="F596" i="27"/>
  <c r="F197" i="27"/>
  <c r="F321" i="27"/>
  <c r="F430" i="27"/>
  <c r="F125" i="27"/>
  <c r="F169" i="27"/>
  <c r="F280" i="27"/>
  <c r="F818" i="27"/>
  <c r="F588" i="27"/>
  <c r="F278" i="27"/>
  <c r="F124" i="27"/>
  <c r="F504" i="27"/>
  <c r="F975" i="27"/>
  <c r="F114" i="27"/>
  <c r="F1164" i="27"/>
  <c r="F24" i="27"/>
  <c r="F25" i="27"/>
  <c r="F1199" i="27"/>
  <c r="F623" i="27"/>
  <c r="F566" i="27"/>
  <c r="F1005" i="27"/>
  <c r="F262" i="27"/>
  <c r="F589" i="27"/>
  <c r="F271" i="27"/>
  <c r="F890" i="27"/>
  <c r="F1017" i="27"/>
  <c r="F813" i="27"/>
  <c r="F1175" i="27"/>
  <c r="F13" i="27"/>
  <c r="F751" i="27"/>
  <c r="F41" i="27"/>
  <c r="F58" i="27"/>
  <c r="F304" i="27"/>
  <c r="F270" i="27"/>
  <c r="F383" i="27"/>
  <c r="F631" i="27"/>
  <c r="F371" i="27"/>
  <c r="F314" i="27"/>
  <c r="F107" i="27"/>
  <c r="F479" i="27"/>
  <c r="E3" i="26" l="1"/>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9" i="26"/>
  <c r="E1110" i="26"/>
  <c r="E1111" i="26"/>
  <c r="E1112" i="26"/>
  <c r="E1113" i="26"/>
  <c r="E1114" i="26"/>
  <c r="E1115" i="26"/>
  <c r="E1116" i="26"/>
  <c r="E1117" i="26"/>
  <c r="E1118" i="26"/>
  <c r="E1119" i="26"/>
  <c r="E1120" i="26"/>
  <c r="E1121" i="26"/>
  <c r="E1108"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2" i="26"/>
  <c r="D3" i="26"/>
  <c r="D4" i="26"/>
  <c r="D5" i="26"/>
  <c r="D6" i="26"/>
  <c r="D7" i="26"/>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120" i="26"/>
  <c r="D121" i="26"/>
  <c r="D122" i="26"/>
  <c r="D123" i="26"/>
  <c r="D124" i="26"/>
  <c r="D125" i="26"/>
  <c r="D126" i="26"/>
  <c r="D127" i="26"/>
  <c r="D128" i="26"/>
  <c r="D129" i="26"/>
  <c r="D130" i="26"/>
  <c r="D131" i="26"/>
  <c r="D132" i="26"/>
  <c r="D133" i="26"/>
  <c r="D134" i="26"/>
  <c r="D135" i="26"/>
  <c r="D136" i="26"/>
  <c r="D137" i="26"/>
  <c r="D138" i="26"/>
  <c r="D139" i="26"/>
  <c r="D140" i="26"/>
  <c r="D141" i="26"/>
  <c r="D142" i="26"/>
  <c r="D143" i="26"/>
  <c r="D144" i="26"/>
  <c r="D145" i="26"/>
  <c r="D146" i="26"/>
  <c r="D147" i="26"/>
  <c r="D148" i="26"/>
  <c r="D149" i="26"/>
  <c r="D150" i="26"/>
  <c r="D151" i="26"/>
  <c r="D152" i="26"/>
  <c r="D153" i="26"/>
  <c r="D154" i="26"/>
  <c r="D155" i="26"/>
  <c r="D156" i="26"/>
  <c r="D157" i="26"/>
  <c r="D158" i="26"/>
  <c r="D159" i="26"/>
  <c r="D160" i="26"/>
  <c r="D161" i="26"/>
  <c r="D162" i="26"/>
  <c r="D163" i="26"/>
  <c r="D164" i="26"/>
  <c r="D165" i="26"/>
  <c r="D166" i="26"/>
  <c r="D167" i="26"/>
  <c r="D168" i="26"/>
  <c r="D169" i="26"/>
  <c r="D170" i="26"/>
  <c r="D171" i="26"/>
  <c r="D172" i="26"/>
  <c r="D173" i="26"/>
  <c r="D174" i="26"/>
  <c r="D175" i="26"/>
  <c r="D176" i="26"/>
  <c r="D177" i="26"/>
  <c r="D178" i="26"/>
  <c r="D179" i="26"/>
  <c r="D180" i="26"/>
  <c r="D181" i="26"/>
  <c r="D182" i="26"/>
  <c r="D183" i="26"/>
  <c r="D184" i="26"/>
  <c r="D185" i="26"/>
  <c r="D186" i="26"/>
  <c r="D187" i="26"/>
  <c r="D188" i="26"/>
  <c r="D189" i="26"/>
  <c r="D190" i="26"/>
  <c r="D191" i="26"/>
  <c r="D192" i="26"/>
  <c r="D193" i="26"/>
  <c r="D194" i="26"/>
  <c r="D195" i="26"/>
  <c r="D196" i="26"/>
  <c r="D197" i="26"/>
  <c r="D198" i="26"/>
  <c r="D199" i="26"/>
  <c r="D200" i="26"/>
  <c r="D201" i="26"/>
  <c r="D202" i="26"/>
  <c r="D203" i="26"/>
  <c r="D204" i="26"/>
  <c r="D205" i="26"/>
  <c r="D206" i="26"/>
  <c r="D207" i="26"/>
  <c r="D208" i="26"/>
  <c r="D209" i="26"/>
  <c r="D210" i="26"/>
  <c r="D211" i="26"/>
  <c r="D212" i="26"/>
  <c r="D213" i="26"/>
  <c r="D214" i="26"/>
  <c r="D215" i="26"/>
  <c r="D216" i="26"/>
  <c r="D217" i="26"/>
  <c r="D218" i="26"/>
  <c r="D219" i="26"/>
  <c r="D220" i="26"/>
  <c r="D221" i="26"/>
  <c r="D222" i="26"/>
  <c r="D223" i="26"/>
  <c r="D224" i="26"/>
  <c r="D225" i="26"/>
  <c r="D226" i="26"/>
  <c r="D227" i="26"/>
  <c r="D228" i="26"/>
  <c r="D229" i="26"/>
  <c r="D230" i="26"/>
  <c r="D231" i="26"/>
  <c r="D232" i="26"/>
  <c r="D233" i="26"/>
  <c r="D234" i="26"/>
  <c r="D235" i="26"/>
  <c r="D236" i="26"/>
  <c r="D237" i="26"/>
  <c r="D238" i="26"/>
  <c r="D239" i="26"/>
  <c r="D240" i="26"/>
  <c r="D241" i="26"/>
  <c r="D242" i="26"/>
  <c r="D243" i="26"/>
  <c r="D244" i="26"/>
  <c r="D245" i="26"/>
  <c r="D246" i="26"/>
  <c r="D247" i="26"/>
  <c r="D248" i="26"/>
  <c r="D249" i="26"/>
  <c r="D250" i="26"/>
  <c r="D251" i="26"/>
  <c r="D252" i="26"/>
  <c r="D253" i="26"/>
  <c r="D254" i="26"/>
  <c r="D255" i="26"/>
  <c r="D256" i="26"/>
  <c r="D257" i="26"/>
  <c r="D258" i="26"/>
  <c r="D259" i="26"/>
  <c r="D260" i="26"/>
  <c r="D261" i="26"/>
  <c r="D262" i="26"/>
  <c r="D263" i="26"/>
  <c r="D264" i="26"/>
  <c r="D265" i="26"/>
  <c r="D266" i="26"/>
  <c r="D267" i="26"/>
  <c r="D268" i="26"/>
  <c r="D269" i="26"/>
  <c r="D270" i="26"/>
  <c r="D271" i="26"/>
  <c r="D272" i="26"/>
  <c r="D273" i="26"/>
  <c r="D274" i="26"/>
  <c r="D275" i="26"/>
  <c r="D276" i="26"/>
  <c r="D277" i="26"/>
  <c r="D278" i="26"/>
  <c r="D279" i="26"/>
  <c r="D280" i="26"/>
  <c r="D281" i="26"/>
  <c r="D282" i="26"/>
  <c r="D283" i="26"/>
  <c r="D284" i="26"/>
  <c r="D285" i="26"/>
  <c r="D286" i="26"/>
  <c r="D287" i="26"/>
  <c r="D288" i="26"/>
  <c r="D289" i="26"/>
  <c r="D290" i="26"/>
  <c r="D291" i="26"/>
  <c r="D292" i="26"/>
  <c r="D293" i="26"/>
  <c r="D294" i="26"/>
  <c r="D295" i="26"/>
  <c r="D296" i="26"/>
  <c r="D297" i="26"/>
  <c r="D298" i="26"/>
  <c r="D299" i="26"/>
  <c r="D300" i="26"/>
  <c r="D301" i="26"/>
  <c r="D302" i="26"/>
  <c r="D303" i="26"/>
  <c r="D304" i="26"/>
  <c r="D305" i="26"/>
  <c r="D306" i="26"/>
  <c r="D307" i="26"/>
  <c r="D308" i="26"/>
  <c r="D309" i="26"/>
  <c r="D310" i="26"/>
  <c r="D311" i="26"/>
  <c r="D312" i="26"/>
  <c r="D313" i="26"/>
  <c r="D314" i="26"/>
  <c r="D315" i="26"/>
  <c r="D316" i="26"/>
  <c r="D317" i="26"/>
  <c r="D318" i="26"/>
  <c r="D319" i="26"/>
  <c r="D320" i="26"/>
  <c r="D321" i="26"/>
  <c r="D322" i="26"/>
  <c r="D323" i="26"/>
  <c r="D324" i="26"/>
  <c r="D325" i="26"/>
  <c r="D326" i="26"/>
  <c r="D327" i="26"/>
  <c r="D328" i="26"/>
  <c r="D329" i="26"/>
  <c r="D330" i="26"/>
  <c r="D331" i="26"/>
  <c r="D332" i="26"/>
  <c r="D333" i="26"/>
  <c r="D334" i="26"/>
  <c r="D335" i="26"/>
  <c r="D336" i="26"/>
  <c r="D337" i="26"/>
  <c r="D338" i="26"/>
  <c r="D339" i="26"/>
  <c r="D340" i="26"/>
  <c r="D341" i="26"/>
  <c r="D342" i="26"/>
  <c r="D343" i="26"/>
  <c r="D344" i="26"/>
  <c r="D345" i="26"/>
  <c r="D346" i="26"/>
  <c r="D347" i="26"/>
  <c r="D348" i="26"/>
  <c r="D349" i="26"/>
  <c r="D350" i="26"/>
  <c r="D351" i="26"/>
  <c r="D352" i="26"/>
  <c r="D353" i="26"/>
  <c r="D354" i="26"/>
  <c r="D355" i="26"/>
  <c r="D356" i="26"/>
  <c r="D357" i="26"/>
  <c r="D358" i="26"/>
  <c r="D359" i="26"/>
  <c r="D360" i="26"/>
  <c r="D361" i="26"/>
  <c r="D362" i="26"/>
  <c r="D363" i="26"/>
  <c r="D364" i="26"/>
  <c r="D365" i="26"/>
  <c r="D366" i="26"/>
  <c r="D367" i="26"/>
  <c r="D368" i="26"/>
  <c r="D369" i="26"/>
  <c r="D370" i="26"/>
  <c r="D371" i="26"/>
  <c r="D372" i="26"/>
  <c r="D373" i="26"/>
  <c r="D374" i="26"/>
  <c r="D375" i="26"/>
  <c r="D376" i="26"/>
  <c r="D377" i="26"/>
  <c r="D378" i="26"/>
  <c r="D379" i="26"/>
  <c r="D380" i="26"/>
  <c r="D381" i="26"/>
  <c r="D382" i="26"/>
  <c r="D383" i="26"/>
  <c r="D384" i="26"/>
  <c r="D385" i="26"/>
  <c r="D386" i="26"/>
  <c r="D387" i="26"/>
  <c r="D388" i="26"/>
  <c r="D389" i="26"/>
  <c r="D390" i="26"/>
  <c r="D391" i="26"/>
  <c r="D392" i="26"/>
  <c r="D393" i="26"/>
  <c r="D394" i="26"/>
  <c r="D395" i="26"/>
  <c r="D396" i="26"/>
  <c r="D397" i="26"/>
  <c r="D398" i="26"/>
  <c r="D399" i="26"/>
  <c r="D400" i="26"/>
  <c r="D401" i="26"/>
  <c r="D402" i="26"/>
  <c r="D403" i="26"/>
  <c r="D404" i="26"/>
  <c r="D405" i="26"/>
  <c r="D406" i="26"/>
  <c r="D407" i="26"/>
  <c r="D408" i="26"/>
  <c r="D409" i="26"/>
  <c r="D410" i="26"/>
  <c r="D411" i="26"/>
  <c r="D412" i="26"/>
  <c r="D413" i="26"/>
  <c r="D414" i="26"/>
  <c r="D415" i="26"/>
  <c r="D416" i="26"/>
  <c r="D417" i="26"/>
  <c r="D418" i="26"/>
  <c r="D419" i="26"/>
  <c r="D420" i="26"/>
  <c r="D421" i="26"/>
  <c r="D422" i="26"/>
  <c r="D423" i="26"/>
  <c r="D424" i="26"/>
  <c r="D425" i="26"/>
  <c r="D426" i="26"/>
  <c r="D427" i="26"/>
  <c r="D428" i="26"/>
  <c r="D429" i="26"/>
  <c r="D430" i="26"/>
  <c r="D431" i="26"/>
  <c r="D432" i="26"/>
  <c r="D433" i="26"/>
  <c r="D434" i="26"/>
  <c r="D435" i="26"/>
  <c r="D436" i="26"/>
  <c r="D437" i="26"/>
  <c r="D438" i="26"/>
  <c r="D439" i="26"/>
  <c r="D440" i="26"/>
  <c r="D441" i="26"/>
  <c r="D442" i="26"/>
  <c r="D443" i="26"/>
  <c r="D444" i="26"/>
  <c r="D445" i="26"/>
  <c r="D446" i="26"/>
  <c r="D447" i="26"/>
  <c r="D448" i="26"/>
  <c r="D449" i="26"/>
  <c r="D450" i="26"/>
  <c r="D451" i="26"/>
  <c r="D452" i="26"/>
  <c r="D453" i="26"/>
  <c r="D454" i="26"/>
  <c r="D455" i="26"/>
  <c r="D456" i="26"/>
  <c r="D457" i="26"/>
  <c r="D458" i="26"/>
  <c r="D459" i="26"/>
  <c r="D460" i="26"/>
  <c r="D461" i="26"/>
  <c r="D462" i="26"/>
  <c r="D463" i="26"/>
  <c r="D464" i="26"/>
  <c r="D465" i="26"/>
  <c r="D466" i="26"/>
  <c r="D467" i="26"/>
  <c r="D468" i="26"/>
  <c r="D469" i="26"/>
  <c r="D470" i="26"/>
  <c r="D471" i="26"/>
  <c r="D472" i="26"/>
  <c r="D473" i="26"/>
  <c r="D474" i="26"/>
  <c r="D475" i="26"/>
  <c r="D476" i="26"/>
  <c r="D477" i="26"/>
  <c r="D478" i="26"/>
  <c r="D479" i="26"/>
  <c r="D480" i="26"/>
  <c r="D481" i="26"/>
  <c r="D482" i="26"/>
  <c r="D483" i="26"/>
  <c r="D484" i="26"/>
  <c r="D485" i="26"/>
  <c r="D486" i="26"/>
  <c r="D487" i="26"/>
  <c r="D488" i="26"/>
  <c r="D489" i="26"/>
  <c r="D490" i="26"/>
  <c r="D491" i="26"/>
  <c r="D492" i="26"/>
  <c r="D493" i="26"/>
  <c r="D494" i="26"/>
  <c r="D495" i="26"/>
  <c r="D496" i="26"/>
  <c r="D497" i="26"/>
  <c r="D498" i="26"/>
  <c r="D499" i="26"/>
  <c r="D500" i="26"/>
  <c r="D501" i="26"/>
  <c r="D502" i="26"/>
  <c r="D503" i="26"/>
  <c r="D504" i="26"/>
  <c r="D505" i="26"/>
  <c r="D506" i="26"/>
  <c r="D507" i="26"/>
  <c r="D508" i="26"/>
  <c r="D509" i="26"/>
  <c r="D510" i="26"/>
  <c r="D511" i="26"/>
  <c r="D512" i="26"/>
  <c r="D513" i="26"/>
  <c r="D514" i="26"/>
  <c r="D515" i="26"/>
  <c r="D516" i="26"/>
  <c r="D517" i="26"/>
  <c r="D518" i="26"/>
  <c r="D519" i="26"/>
  <c r="D520" i="26"/>
  <c r="D521" i="26"/>
  <c r="D522" i="26"/>
  <c r="D523" i="26"/>
  <c r="D524" i="26"/>
  <c r="D525" i="26"/>
  <c r="D526" i="26"/>
  <c r="D527" i="26"/>
  <c r="D528" i="26"/>
  <c r="D529" i="26"/>
  <c r="D530" i="26"/>
  <c r="D531" i="26"/>
  <c r="D532" i="26"/>
  <c r="D533" i="26"/>
  <c r="D534" i="26"/>
  <c r="D535" i="26"/>
  <c r="D536" i="26"/>
  <c r="D537" i="26"/>
  <c r="D538" i="26"/>
  <c r="D539" i="26"/>
  <c r="D540" i="26"/>
  <c r="D541" i="26"/>
  <c r="D542" i="26"/>
  <c r="D543" i="26"/>
  <c r="D544" i="26"/>
  <c r="D545" i="26"/>
  <c r="D546" i="26"/>
  <c r="D547" i="26"/>
  <c r="D548" i="26"/>
  <c r="D549" i="26"/>
  <c r="D550" i="26"/>
  <c r="D551" i="26"/>
  <c r="D552" i="26"/>
  <c r="D553" i="26"/>
  <c r="D554" i="26"/>
  <c r="D555" i="26"/>
  <c r="D556" i="26"/>
  <c r="D557" i="26"/>
  <c r="D558" i="26"/>
  <c r="D559" i="26"/>
  <c r="D560" i="26"/>
  <c r="D561" i="26"/>
  <c r="D562" i="26"/>
  <c r="D563" i="26"/>
  <c r="D564" i="26"/>
  <c r="D565" i="26"/>
  <c r="D566" i="26"/>
  <c r="D567" i="26"/>
  <c r="D568" i="26"/>
  <c r="D569" i="26"/>
  <c r="D570" i="26"/>
  <c r="D571" i="26"/>
  <c r="D572" i="26"/>
  <c r="D573" i="26"/>
  <c r="D574" i="26"/>
  <c r="D575" i="26"/>
  <c r="D576" i="26"/>
  <c r="D577" i="26"/>
  <c r="D578" i="26"/>
  <c r="D579" i="26"/>
  <c r="D580" i="26"/>
  <c r="D581" i="26"/>
  <c r="D582" i="26"/>
  <c r="D583" i="26"/>
  <c r="D584" i="26"/>
  <c r="D585" i="26"/>
  <c r="D586" i="26"/>
  <c r="D587" i="26"/>
  <c r="D588" i="26"/>
  <c r="D589" i="26"/>
  <c r="D590" i="26"/>
  <c r="D591" i="26"/>
  <c r="D592" i="26"/>
  <c r="D593" i="26"/>
  <c r="D594" i="26"/>
  <c r="D595" i="26"/>
  <c r="D596" i="26"/>
  <c r="D597" i="26"/>
  <c r="D598" i="26"/>
  <c r="D599" i="26"/>
  <c r="D600" i="26"/>
  <c r="D601" i="26"/>
  <c r="D602" i="26"/>
  <c r="D603" i="26"/>
  <c r="D604" i="26"/>
  <c r="D605" i="26"/>
  <c r="D606" i="26"/>
  <c r="D607" i="26"/>
  <c r="D608" i="26"/>
  <c r="D609" i="26"/>
  <c r="D610" i="26"/>
  <c r="D611" i="26"/>
  <c r="D612" i="26"/>
  <c r="D613" i="26"/>
  <c r="D614" i="26"/>
  <c r="D615" i="26"/>
  <c r="D616" i="26"/>
  <c r="D617" i="26"/>
  <c r="D618" i="26"/>
  <c r="D619" i="26"/>
  <c r="D620" i="26"/>
  <c r="D621" i="26"/>
  <c r="D622" i="26"/>
  <c r="D623" i="26"/>
  <c r="D624" i="26"/>
  <c r="D625" i="26"/>
  <c r="D626" i="26"/>
  <c r="D627" i="26"/>
  <c r="D628" i="26"/>
  <c r="D629" i="26"/>
  <c r="D630" i="26"/>
  <c r="D631" i="26"/>
  <c r="D632" i="26"/>
  <c r="D633" i="26"/>
  <c r="D634" i="26"/>
  <c r="D635" i="26"/>
  <c r="D636" i="26"/>
  <c r="D637" i="26"/>
  <c r="D638" i="26"/>
  <c r="D639" i="26"/>
  <c r="D640" i="26"/>
  <c r="D641" i="26"/>
  <c r="D642" i="26"/>
  <c r="D643" i="26"/>
  <c r="D644" i="26"/>
  <c r="D645" i="26"/>
  <c r="D646" i="26"/>
  <c r="D647" i="26"/>
  <c r="D648" i="26"/>
  <c r="D649" i="26"/>
  <c r="D650" i="26"/>
  <c r="D651" i="26"/>
  <c r="D652" i="26"/>
  <c r="D653" i="26"/>
  <c r="D654" i="26"/>
  <c r="D655" i="26"/>
  <c r="D656" i="26"/>
  <c r="D657" i="26"/>
  <c r="D658" i="26"/>
  <c r="D659" i="26"/>
  <c r="D660" i="26"/>
  <c r="D661" i="26"/>
  <c r="D662" i="26"/>
  <c r="D663" i="26"/>
  <c r="D664" i="26"/>
  <c r="D665" i="26"/>
  <c r="D666" i="26"/>
  <c r="D667" i="26"/>
  <c r="D668" i="26"/>
  <c r="D669" i="26"/>
  <c r="D670" i="26"/>
  <c r="D671" i="26"/>
  <c r="D672" i="26"/>
  <c r="D673" i="26"/>
  <c r="D674" i="26"/>
  <c r="D675" i="26"/>
  <c r="D676" i="26"/>
  <c r="D677" i="26"/>
  <c r="D678" i="26"/>
  <c r="D679" i="26"/>
  <c r="D680" i="26"/>
  <c r="D681" i="26"/>
  <c r="D682" i="26"/>
  <c r="D683" i="26"/>
  <c r="D684" i="26"/>
  <c r="D685" i="26"/>
  <c r="D686" i="26"/>
  <c r="D687" i="26"/>
  <c r="D688" i="26"/>
  <c r="D689" i="26"/>
  <c r="D690" i="26"/>
  <c r="D691" i="26"/>
  <c r="D692" i="26"/>
  <c r="D693" i="26"/>
  <c r="D694" i="26"/>
  <c r="D695" i="26"/>
  <c r="D696" i="26"/>
  <c r="D697" i="26"/>
  <c r="D698" i="26"/>
  <c r="D699" i="26"/>
  <c r="D700" i="26"/>
  <c r="D701" i="26"/>
  <c r="D702" i="26"/>
  <c r="D703" i="26"/>
  <c r="D704" i="26"/>
  <c r="D705" i="26"/>
  <c r="D706" i="26"/>
  <c r="D707" i="26"/>
  <c r="D708" i="26"/>
  <c r="D709" i="26"/>
  <c r="D710" i="26"/>
  <c r="D711" i="26"/>
  <c r="D712" i="26"/>
  <c r="D713" i="26"/>
  <c r="D714" i="26"/>
  <c r="D715" i="26"/>
  <c r="D716" i="26"/>
  <c r="D717" i="26"/>
  <c r="D718" i="26"/>
  <c r="D719" i="26"/>
  <c r="D720" i="26"/>
  <c r="D721" i="26"/>
  <c r="D722" i="26"/>
  <c r="D723" i="26"/>
  <c r="D724" i="26"/>
  <c r="D725" i="26"/>
  <c r="D726" i="26"/>
  <c r="D727" i="26"/>
  <c r="D728" i="26"/>
  <c r="D729" i="26"/>
  <c r="D730" i="26"/>
  <c r="D731" i="26"/>
  <c r="D732" i="26"/>
  <c r="D733" i="26"/>
  <c r="D734" i="26"/>
  <c r="D735" i="26"/>
  <c r="D736" i="26"/>
  <c r="D737" i="26"/>
  <c r="D738" i="26"/>
  <c r="D739" i="26"/>
  <c r="D740" i="26"/>
  <c r="D741" i="26"/>
  <c r="D742" i="26"/>
  <c r="D743" i="26"/>
  <c r="D744" i="26"/>
  <c r="D745" i="26"/>
  <c r="D746" i="26"/>
  <c r="D747" i="26"/>
  <c r="D748" i="26"/>
  <c r="D749" i="26"/>
  <c r="D750" i="26"/>
  <c r="D751" i="26"/>
  <c r="D752" i="26"/>
  <c r="D753" i="26"/>
  <c r="D754" i="26"/>
  <c r="D755" i="26"/>
  <c r="D756" i="26"/>
  <c r="D757" i="26"/>
  <c r="D758" i="26"/>
  <c r="D759" i="26"/>
  <c r="D760" i="26"/>
  <c r="D761" i="26"/>
  <c r="D762" i="26"/>
  <c r="D763" i="26"/>
  <c r="D764" i="26"/>
  <c r="D765" i="26"/>
  <c r="D766" i="26"/>
  <c r="D767" i="26"/>
  <c r="D768" i="26"/>
  <c r="D769" i="26"/>
  <c r="D770" i="26"/>
  <c r="D771" i="26"/>
  <c r="D772" i="26"/>
  <c r="D773" i="26"/>
  <c r="D774" i="26"/>
  <c r="D775" i="26"/>
  <c r="D776" i="26"/>
  <c r="D777" i="26"/>
  <c r="D778" i="26"/>
  <c r="D779" i="26"/>
  <c r="D780" i="26"/>
  <c r="D781" i="26"/>
  <c r="D782" i="26"/>
  <c r="D783" i="26"/>
  <c r="D784" i="26"/>
  <c r="D785" i="26"/>
  <c r="D786" i="26"/>
  <c r="D787" i="26"/>
  <c r="D788" i="26"/>
  <c r="D789" i="26"/>
  <c r="D790" i="26"/>
  <c r="D791" i="26"/>
  <c r="D792" i="26"/>
  <c r="D793" i="26"/>
  <c r="D794" i="26"/>
  <c r="D795" i="26"/>
  <c r="D796" i="26"/>
  <c r="D797" i="26"/>
  <c r="D798" i="26"/>
  <c r="D799" i="26"/>
  <c r="D800" i="26"/>
  <c r="D801" i="26"/>
  <c r="D802" i="26"/>
  <c r="D803" i="26"/>
  <c r="D804" i="26"/>
  <c r="D805" i="26"/>
  <c r="D806" i="26"/>
  <c r="D807" i="26"/>
  <c r="D808" i="26"/>
  <c r="D809" i="26"/>
  <c r="D810" i="26"/>
  <c r="D811" i="26"/>
  <c r="D812" i="26"/>
  <c r="D813" i="26"/>
  <c r="D814" i="26"/>
  <c r="D815" i="26"/>
  <c r="D816" i="26"/>
  <c r="D817" i="26"/>
  <c r="D818" i="26"/>
  <c r="D819" i="26"/>
  <c r="D820" i="26"/>
  <c r="D821" i="26"/>
  <c r="D822" i="26"/>
  <c r="D823" i="26"/>
  <c r="D824" i="26"/>
  <c r="D825" i="26"/>
  <c r="D826" i="26"/>
  <c r="D827" i="26"/>
  <c r="D828" i="26"/>
  <c r="D829" i="26"/>
  <c r="D830" i="26"/>
  <c r="D831" i="26"/>
  <c r="D832" i="26"/>
  <c r="D833" i="26"/>
  <c r="D834" i="26"/>
  <c r="D835" i="26"/>
  <c r="D836" i="26"/>
  <c r="D837" i="26"/>
  <c r="D838" i="26"/>
  <c r="D839" i="26"/>
  <c r="D840" i="26"/>
  <c r="D841" i="26"/>
  <c r="D842" i="26"/>
  <c r="D843" i="26"/>
  <c r="D844" i="26"/>
  <c r="D845" i="26"/>
  <c r="D846" i="26"/>
  <c r="D847" i="26"/>
  <c r="D848" i="26"/>
  <c r="D849" i="26"/>
  <c r="D850" i="26"/>
  <c r="D851" i="26"/>
  <c r="D852" i="26"/>
  <c r="D853" i="26"/>
  <c r="D854" i="26"/>
  <c r="D855" i="26"/>
  <c r="D856" i="26"/>
  <c r="D857" i="26"/>
  <c r="D858" i="26"/>
  <c r="D859" i="26"/>
  <c r="D860" i="26"/>
  <c r="D861" i="26"/>
  <c r="D862" i="26"/>
  <c r="D863" i="26"/>
  <c r="D864" i="26"/>
  <c r="D865" i="26"/>
  <c r="D866" i="26"/>
  <c r="D867" i="26"/>
  <c r="D868" i="26"/>
  <c r="D869" i="26"/>
  <c r="D870" i="26"/>
  <c r="D871" i="26"/>
  <c r="D872" i="26"/>
  <c r="D873" i="26"/>
  <c r="D874" i="26"/>
  <c r="D875" i="26"/>
  <c r="D876" i="26"/>
  <c r="D877" i="26"/>
  <c r="D878" i="26"/>
  <c r="D879" i="26"/>
  <c r="D880" i="26"/>
  <c r="D881" i="26"/>
  <c r="D882" i="26"/>
  <c r="D883" i="26"/>
  <c r="D884" i="26"/>
  <c r="D885" i="26"/>
  <c r="D886" i="26"/>
  <c r="D887" i="26"/>
  <c r="D888" i="26"/>
  <c r="D889" i="26"/>
  <c r="D890" i="26"/>
  <c r="D891" i="26"/>
  <c r="D892" i="26"/>
  <c r="D893" i="26"/>
  <c r="D894" i="26"/>
  <c r="D895" i="26"/>
  <c r="D896" i="26"/>
  <c r="D897" i="26"/>
  <c r="D898" i="26"/>
  <c r="D899" i="26"/>
  <c r="D900" i="26"/>
  <c r="D901" i="26"/>
  <c r="D902" i="26"/>
  <c r="D903" i="26"/>
  <c r="D904" i="26"/>
  <c r="D905" i="26"/>
  <c r="D906" i="26"/>
  <c r="D907" i="26"/>
  <c r="D908" i="26"/>
  <c r="D909" i="26"/>
  <c r="D910" i="26"/>
  <c r="D911" i="26"/>
  <c r="D912" i="26"/>
  <c r="D913" i="26"/>
  <c r="D914" i="26"/>
  <c r="D915" i="26"/>
  <c r="D916" i="26"/>
  <c r="D917" i="26"/>
  <c r="D918" i="26"/>
  <c r="D919" i="26"/>
  <c r="D920" i="26"/>
  <c r="D921" i="26"/>
  <c r="D922" i="26"/>
  <c r="D923" i="26"/>
  <c r="D924" i="26"/>
  <c r="D925" i="26"/>
  <c r="D926" i="26"/>
  <c r="D927" i="26"/>
  <c r="D928" i="26"/>
  <c r="D929" i="26"/>
  <c r="D930" i="26"/>
  <c r="D931" i="26"/>
  <c r="D932" i="26"/>
  <c r="D933" i="26"/>
  <c r="D934" i="26"/>
  <c r="D935" i="26"/>
  <c r="D936" i="26"/>
  <c r="D937" i="26"/>
  <c r="D938" i="26"/>
  <c r="D939" i="26"/>
  <c r="D940" i="26"/>
  <c r="D941" i="26"/>
  <c r="D942" i="26"/>
  <c r="D943" i="26"/>
  <c r="D944" i="26"/>
  <c r="D945" i="26"/>
  <c r="D946" i="26"/>
  <c r="D947" i="26"/>
  <c r="D948" i="26"/>
  <c r="D949" i="26"/>
  <c r="D950" i="26"/>
  <c r="D951" i="26"/>
  <c r="D952" i="26"/>
  <c r="D953" i="26"/>
  <c r="D954" i="26"/>
  <c r="D955" i="26"/>
  <c r="D956" i="26"/>
  <c r="D957" i="26"/>
  <c r="D958" i="26"/>
  <c r="D959" i="26"/>
  <c r="D960" i="26"/>
  <c r="D961" i="26"/>
  <c r="D962" i="26"/>
  <c r="D963" i="26"/>
  <c r="D964" i="26"/>
  <c r="D965" i="26"/>
  <c r="D966" i="26"/>
  <c r="D967" i="26"/>
  <c r="D968" i="26"/>
  <c r="D969" i="26"/>
  <c r="D970" i="26"/>
  <c r="D971" i="26"/>
  <c r="D972" i="26"/>
  <c r="D973" i="26"/>
  <c r="D974" i="26"/>
  <c r="D975" i="26"/>
  <c r="D976" i="26"/>
  <c r="D977" i="26"/>
  <c r="D978" i="26"/>
  <c r="D979" i="26"/>
  <c r="D980" i="26"/>
  <c r="D981" i="26"/>
  <c r="D982" i="26"/>
  <c r="D983" i="26"/>
  <c r="D984" i="26"/>
  <c r="D985" i="26"/>
  <c r="D986" i="26"/>
  <c r="D987" i="26"/>
  <c r="D988" i="26"/>
  <c r="D989" i="26"/>
  <c r="D990" i="26"/>
  <c r="D991" i="26"/>
  <c r="D992" i="26"/>
  <c r="D993" i="26"/>
  <c r="D994" i="26"/>
  <c r="D995" i="26"/>
  <c r="D996" i="26"/>
  <c r="D997" i="26"/>
  <c r="D998" i="26"/>
  <c r="D999" i="26"/>
  <c r="D1000" i="26"/>
  <c r="D1001" i="26"/>
  <c r="D1002" i="26"/>
  <c r="D1003" i="26"/>
  <c r="D1004" i="26"/>
  <c r="D1005" i="26"/>
  <c r="D1006" i="26"/>
  <c r="D1007" i="26"/>
  <c r="D1008" i="26"/>
  <c r="D1009" i="26"/>
  <c r="D1010" i="26"/>
  <c r="D1011" i="26"/>
  <c r="D1012" i="26"/>
  <c r="D1013" i="26"/>
  <c r="D1014" i="26"/>
  <c r="D1015" i="26"/>
  <c r="D1016" i="26"/>
  <c r="D1017" i="26"/>
  <c r="D1018" i="26"/>
  <c r="D1019" i="26"/>
  <c r="D1020" i="26"/>
  <c r="D1021" i="26"/>
  <c r="D1022" i="26"/>
  <c r="D1023" i="26"/>
  <c r="D1024" i="26"/>
  <c r="D1025" i="26"/>
  <c r="D1026" i="26"/>
  <c r="D1027" i="26"/>
  <c r="D1028" i="26"/>
  <c r="D1029" i="26"/>
  <c r="D1030" i="26"/>
  <c r="D1031" i="26"/>
  <c r="D1032" i="26"/>
  <c r="D1033" i="26"/>
  <c r="D1034" i="26"/>
  <c r="D1035" i="26"/>
  <c r="D1036" i="26"/>
  <c r="D1037" i="26"/>
  <c r="D1038" i="26"/>
  <c r="D1039" i="26"/>
  <c r="D1040" i="26"/>
  <c r="D1041" i="26"/>
  <c r="D1042" i="26"/>
  <c r="D1043" i="26"/>
  <c r="D1044" i="26"/>
  <c r="D1045" i="26"/>
  <c r="D1046" i="26"/>
  <c r="D1047" i="26"/>
  <c r="D1048" i="26"/>
  <c r="D1049" i="26"/>
  <c r="D1050" i="26"/>
  <c r="D1051" i="26"/>
  <c r="D1052" i="26"/>
  <c r="D1053" i="26"/>
  <c r="D1054" i="26"/>
  <c r="D1055" i="26"/>
  <c r="D1056" i="26"/>
  <c r="D1057" i="26"/>
  <c r="D1058" i="26"/>
  <c r="D1059" i="26"/>
  <c r="D1060" i="26"/>
  <c r="D1061" i="26"/>
  <c r="D1062" i="26"/>
  <c r="D1063" i="26"/>
  <c r="D1064" i="26"/>
  <c r="D1065" i="26"/>
  <c r="D1066" i="26"/>
  <c r="D1067" i="26"/>
  <c r="D1068" i="26"/>
  <c r="D1069" i="26"/>
  <c r="D1070" i="26"/>
  <c r="D1071" i="26"/>
  <c r="D1072" i="26"/>
  <c r="D1073" i="26"/>
  <c r="D1074" i="26"/>
  <c r="D1075" i="26"/>
  <c r="D1076" i="26"/>
  <c r="D1077" i="26"/>
  <c r="D1078" i="26"/>
  <c r="D1079" i="26"/>
  <c r="D1080" i="26"/>
  <c r="D1081" i="26"/>
  <c r="D1082" i="26"/>
  <c r="D1083" i="26"/>
  <c r="D1084" i="26"/>
  <c r="D1085" i="26"/>
  <c r="D1086" i="26"/>
  <c r="D1087" i="26"/>
  <c r="D1088" i="26"/>
  <c r="D1089" i="26"/>
  <c r="D1090" i="26"/>
  <c r="D1091" i="26"/>
  <c r="D1092" i="26"/>
  <c r="D1093" i="26"/>
  <c r="D1094" i="26"/>
  <c r="D1095" i="26"/>
  <c r="D1096" i="26"/>
  <c r="D1097" i="26"/>
  <c r="D1098" i="26"/>
  <c r="D1099" i="26"/>
  <c r="D1100" i="26"/>
  <c r="D1101" i="26"/>
  <c r="D1102" i="26"/>
  <c r="D1103" i="26"/>
  <c r="D1104" i="26"/>
  <c r="D1105" i="26"/>
  <c r="D1106" i="26"/>
  <c r="D1107" i="26"/>
  <c r="D1109" i="26"/>
  <c r="D1110" i="26"/>
  <c r="D1111" i="26"/>
  <c r="D1112" i="26"/>
  <c r="D1113" i="26"/>
  <c r="D1114" i="26"/>
  <c r="D1115" i="26"/>
  <c r="D1116" i="26"/>
  <c r="D1117" i="26"/>
  <c r="D1118" i="26"/>
  <c r="D1119" i="26"/>
  <c r="D1120" i="26"/>
  <c r="D1121" i="26"/>
  <c r="D1108" i="26"/>
  <c r="D1122" i="26"/>
  <c r="D1123" i="26"/>
  <c r="D1124" i="26"/>
  <c r="D1125" i="26"/>
  <c r="D1126" i="26"/>
  <c r="D1127" i="26"/>
  <c r="D1128" i="26"/>
  <c r="D1129" i="26"/>
  <c r="D1130" i="26"/>
  <c r="D1131" i="26"/>
  <c r="D1132" i="26"/>
  <c r="D1133" i="26"/>
  <c r="D1134" i="26"/>
  <c r="D1135" i="26"/>
  <c r="D1136" i="26"/>
  <c r="D1137" i="26"/>
  <c r="D1138" i="26"/>
  <c r="D1139" i="26"/>
  <c r="D1140" i="26"/>
  <c r="D1141" i="26"/>
  <c r="D1142" i="26"/>
  <c r="D1143" i="26"/>
  <c r="D1144" i="26"/>
  <c r="D1145" i="26"/>
  <c r="D1146" i="26"/>
  <c r="D1147" i="26"/>
  <c r="D1148" i="26"/>
  <c r="D1149" i="26"/>
  <c r="D1150" i="26"/>
  <c r="D1151" i="26"/>
  <c r="D1152" i="26"/>
  <c r="D1153" i="26"/>
  <c r="D1154" i="26"/>
  <c r="D1155" i="26"/>
  <c r="D1156" i="26"/>
  <c r="D1157" i="26"/>
  <c r="D1158" i="26"/>
  <c r="D1159" i="26"/>
  <c r="D1160" i="26"/>
  <c r="D1161" i="26"/>
  <c r="D1162" i="26"/>
  <c r="D1163" i="26"/>
  <c r="D1164" i="26"/>
  <c r="D1165" i="26"/>
  <c r="D1166" i="26"/>
  <c r="D1167" i="26"/>
  <c r="D1168" i="26"/>
  <c r="D1169" i="26"/>
  <c r="D1170" i="26"/>
  <c r="D1171" i="26"/>
  <c r="D1172" i="26"/>
  <c r="D1173" i="26"/>
  <c r="D1174" i="26"/>
  <c r="D1175" i="26"/>
  <c r="D1176" i="26"/>
  <c r="D1177" i="26"/>
  <c r="D1178" i="26"/>
  <c r="D1179" i="26"/>
  <c r="D1180" i="26"/>
  <c r="D1181" i="26"/>
  <c r="D1182" i="26"/>
  <c r="D1183" i="26"/>
  <c r="D1184" i="26"/>
  <c r="D1185" i="26"/>
  <c r="D1186" i="26"/>
  <c r="D1187" i="26"/>
  <c r="D1188" i="26"/>
  <c r="D1189" i="26"/>
  <c r="D1190" i="26"/>
  <c r="D1191" i="26"/>
  <c r="D1192" i="26"/>
  <c r="D1193" i="26"/>
  <c r="D1194" i="26"/>
  <c r="D1195" i="26"/>
  <c r="D1196" i="26"/>
  <c r="D1197" i="26"/>
  <c r="D1198" i="26"/>
  <c r="D1199" i="26"/>
  <c r="D1200" i="26"/>
  <c r="D1201" i="26"/>
  <c r="D1202" i="26"/>
  <c r="D1203" i="26"/>
  <c r="D1204" i="26"/>
  <c r="D1205" i="26"/>
  <c r="D1206" i="26"/>
  <c r="D1207" i="26"/>
  <c r="D1208" i="26"/>
  <c r="D1209" i="26"/>
  <c r="D1210" i="26"/>
  <c r="D1211" i="26"/>
  <c r="D1212" i="26"/>
  <c r="D1213" i="26"/>
  <c r="D1214" i="26"/>
  <c r="D1215" i="26"/>
  <c r="D1216" i="26"/>
  <c r="D1217" i="26"/>
  <c r="D1218" i="26"/>
  <c r="D1219" i="26"/>
  <c r="D1220" i="26"/>
  <c r="D1221" i="26"/>
  <c r="D1222" i="26"/>
  <c r="D1223" i="26"/>
  <c r="D1224" i="26"/>
  <c r="D1225" i="26"/>
  <c r="D1226" i="26"/>
  <c r="K21" i="18"/>
  <c r="K25" i="18" s="1"/>
  <c r="J21" i="18"/>
  <c r="J25" i="18" s="1"/>
  <c r="I21" i="18"/>
  <c r="I25" i="18" s="1"/>
  <c r="H21" i="18"/>
  <c r="H25" i="18" s="1"/>
  <c r="G21" i="18"/>
  <c r="G25" i="18" s="1"/>
  <c r="F21" i="18"/>
  <c r="F25" i="18" s="1"/>
  <c r="E21" i="18"/>
  <c r="E25" i="18" s="1"/>
  <c r="D21" i="18"/>
  <c r="D25" i="18" s="1"/>
  <c r="C3" i="19"/>
  <c r="K19" i="18"/>
  <c r="J19" i="18"/>
  <c r="I19" i="18"/>
  <c r="H19" i="18"/>
  <c r="G19" i="18"/>
  <c r="F19" i="18"/>
  <c r="E19" i="18"/>
  <c r="D19" i="18"/>
  <c r="C19" i="18"/>
  <c r="K18" i="18"/>
  <c r="J18" i="18"/>
  <c r="I18" i="18"/>
  <c r="H18" i="18"/>
  <c r="G18" i="18"/>
  <c r="F18" i="18"/>
  <c r="E18" i="18"/>
  <c r="D18" i="18"/>
  <c r="C18" i="18"/>
  <c r="B19" i="18"/>
  <c r="B18" i="18"/>
  <c r="B25" i="18" l="1"/>
  <c r="C21" i="18"/>
  <c r="C25" i="18" s="1"/>
  <c r="L24" i="18"/>
  <c r="L23" i="18"/>
  <c r="B7" i="19" l="1"/>
  <c r="C7" i="19"/>
  <c r="C22" i="19" l="1"/>
  <c r="D22" i="19"/>
  <c r="E22" i="19"/>
  <c r="F22" i="19"/>
  <c r="G22" i="19"/>
  <c r="H22" i="19"/>
  <c r="I22" i="19"/>
  <c r="J22" i="19"/>
  <c r="K22" i="19"/>
  <c r="B22" i="19"/>
  <c r="B28" i="19" s="1"/>
  <c r="B21" i="19" l="1"/>
  <c r="B9" i="19" l="1"/>
  <c r="J20" i="19" l="1"/>
  <c r="K20" i="19"/>
  <c r="I20" i="19"/>
  <c r="H20" i="19"/>
  <c r="G20" i="19"/>
  <c r="F20" i="19"/>
  <c r="E20" i="19"/>
  <c r="D20" i="19"/>
  <c r="B20" i="19"/>
  <c r="C20" i="19"/>
  <c r="D7" i="19" l="1"/>
  <c r="E7" i="19"/>
  <c r="F7" i="19"/>
  <c r="G7" i="19"/>
  <c r="H7" i="19"/>
  <c r="I7" i="19"/>
  <c r="J7" i="19"/>
  <c r="K7" i="19"/>
  <c r="C16" i="19" l="1"/>
  <c r="D16" i="19"/>
  <c r="E16" i="19"/>
  <c r="F16" i="19"/>
  <c r="G16" i="19"/>
  <c r="H16" i="19"/>
  <c r="I16" i="19"/>
  <c r="J16" i="19"/>
  <c r="K16" i="19"/>
  <c r="B16" i="19"/>
  <c r="C19" i="19" l="1"/>
  <c r="D19" i="19"/>
  <c r="E19" i="19"/>
  <c r="F19" i="19"/>
  <c r="G19" i="19"/>
  <c r="H19" i="19"/>
  <c r="I19" i="19"/>
  <c r="J19" i="19"/>
  <c r="K19" i="19"/>
  <c r="B19" i="19"/>
  <c r="C21" i="19"/>
  <c r="D21" i="19"/>
  <c r="D9" i="19" s="1"/>
  <c r="E21" i="19"/>
  <c r="E9" i="19" s="1"/>
  <c r="F21" i="19"/>
  <c r="F9" i="19" s="1"/>
  <c r="G21" i="19"/>
  <c r="G9" i="19" s="1"/>
  <c r="H21" i="19"/>
  <c r="H9" i="19" s="1"/>
  <c r="I21" i="19"/>
  <c r="I9" i="19" s="1"/>
  <c r="J21" i="19"/>
  <c r="J9" i="19" s="1"/>
  <c r="K21" i="19"/>
  <c r="K9" i="19" s="1"/>
  <c r="C4" i="19"/>
  <c r="B27" i="19" l="1"/>
  <c r="K12" i="19"/>
  <c r="J12" i="19"/>
  <c r="I12" i="19"/>
  <c r="H12" i="19"/>
  <c r="G12" i="19"/>
  <c r="F12" i="19"/>
  <c r="E12" i="19"/>
  <c r="D12" i="19"/>
  <c r="C12" i="19"/>
  <c r="C9" i="19"/>
  <c r="B26" i="19" s="1"/>
  <c r="B12" i="19" l="1"/>
  <c r="B8" i="19" l="1"/>
  <c r="B10" i="19" s="1"/>
  <c r="C8" i="19"/>
  <c r="C10" i="19" s="1"/>
  <c r="B11" i="19" l="1"/>
  <c r="C11" i="19"/>
  <c r="C15" i="19" s="1"/>
  <c r="C17" i="19" s="1"/>
  <c r="C18" i="19" s="1"/>
  <c r="B15" i="19" l="1"/>
  <c r="B17" i="19" s="1"/>
  <c r="B18" i="19" s="1"/>
  <c r="L25" i="18"/>
  <c r="K8" i="19"/>
  <c r="K10" i="19" s="1"/>
  <c r="I8" i="19"/>
  <c r="I10" i="19" s="1"/>
  <c r="H8" i="19"/>
  <c r="H10" i="19" s="1"/>
  <c r="G8" i="19"/>
  <c r="G10" i="19" s="1"/>
  <c r="F8" i="19"/>
  <c r="F10" i="19" s="1"/>
  <c r="J8" i="19"/>
  <c r="J10" i="19" s="1"/>
  <c r="E8" i="19"/>
  <c r="E10" i="19" s="1"/>
  <c r="D8" i="19"/>
  <c r="D10" i="19" l="1"/>
  <c r="B25" i="19"/>
  <c r="C26" i="19" s="1"/>
  <c r="J11" i="19"/>
  <c r="J15" i="19" s="1"/>
  <c r="J17" i="19" s="1"/>
  <c r="J18" i="19" s="1"/>
  <c r="H11" i="19"/>
  <c r="H15" i="19" s="1"/>
  <c r="H17" i="19" s="1"/>
  <c r="H18" i="19" s="1"/>
  <c r="K11" i="19"/>
  <c r="K15" i="19" s="1"/>
  <c r="K17" i="19" s="1"/>
  <c r="K18" i="19" s="1"/>
  <c r="F11" i="19"/>
  <c r="F15" i="19" s="1"/>
  <c r="F17" i="19" s="1"/>
  <c r="F18" i="19" s="1"/>
  <c r="G11" i="19"/>
  <c r="G15" i="19" s="1"/>
  <c r="G17" i="19" s="1"/>
  <c r="G18" i="19" s="1"/>
  <c r="E11" i="19"/>
  <c r="E15" i="19" s="1"/>
  <c r="E17" i="19" s="1"/>
  <c r="E18" i="19" s="1"/>
  <c r="D11" i="19"/>
  <c r="D15" i="19" s="1"/>
  <c r="D17" i="19" s="1"/>
  <c r="D18" i="19" s="1"/>
  <c r="I11" i="19"/>
  <c r="I15" i="19" s="1"/>
  <c r="I17" i="19" s="1"/>
  <c r="I1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tc={BC260334-0512-488D-B338-E603299847C8}</author>
  </authors>
  <commentList>
    <comment ref="E690" authorId="0" shapeId="0" xr:uid="{BC260334-0512-488D-B338-E603299847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valeur originale a été de 22,89. Puisque la valeur a été arrondie dans la version administrative à 22,9; on a changé cette valeur seulement pour la Ville de Québec. Note: normalement, on devrait faire le même arrondissement pour toutes les valeurs afin que cette opération soit uniforme.</t>
      </text>
    </comment>
  </commentList>
</comments>
</file>

<file path=xl/sharedStrings.xml><?xml version="1.0" encoding="utf-8"?>
<sst xmlns="http://schemas.openxmlformats.org/spreadsheetml/2006/main" count="9634" uniqueCount="3561">
  <si>
    <t>Terres du domaine de l'État</t>
  </si>
  <si>
    <t>Zones</t>
  </si>
  <si>
    <t>Type de MHH</t>
  </si>
  <si>
    <t>ZGIE</t>
  </si>
  <si>
    <t>Type-de-milieu</t>
  </si>
  <si>
    <t>Milieu_humide_isolé</t>
  </si>
  <si>
    <t>Milieu_hydrique</t>
  </si>
  <si>
    <t>Domaine_Etat</t>
  </si>
  <si>
    <t>Penalites</t>
  </si>
  <si>
    <t>Milieu_humide_lit_riv</t>
  </si>
  <si>
    <t>Choisir…</t>
  </si>
  <si>
    <t>Non</t>
  </si>
  <si>
    <t>Oui</t>
  </si>
  <si>
    <t>Zone 1</t>
  </si>
  <si>
    <t>Étang</t>
  </si>
  <si>
    <t>_1_Abitibi_Jamésie</t>
  </si>
  <si>
    <t>Cours_d_eau</t>
  </si>
  <si>
    <t>Zone 2</t>
  </si>
  <si>
    <t>Marais</t>
  </si>
  <si>
    <t>_2_Manicouagan</t>
  </si>
  <si>
    <t xml:space="preserve">Marais </t>
  </si>
  <si>
    <t>Lac</t>
  </si>
  <si>
    <t>Marais d'eau douce</t>
  </si>
  <si>
    <t>Zone 3</t>
  </si>
  <si>
    <t>Marécage</t>
  </si>
  <si>
    <t>_3_Baie_Missisquoi</t>
  </si>
  <si>
    <t>Marécage arbustif</t>
  </si>
  <si>
    <t>Littoral_fleuve</t>
  </si>
  <si>
    <t>Marais saûmatre ou salée</t>
  </si>
  <si>
    <t>Tourbière</t>
  </si>
  <si>
    <t>_4_Batiscan_Champlain</t>
  </si>
  <si>
    <t>Marécage arborescent</t>
  </si>
  <si>
    <t>Littoral_maritime</t>
  </si>
  <si>
    <t>Cours d'eau permanent</t>
  </si>
  <si>
    <t>_5_Bayonne</t>
  </si>
  <si>
    <t xml:space="preserve">Tourbière ombrotrophe(bog)
ouverte  </t>
  </si>
  <si>
    <t>Rive</t>
  </si>
  <si>
    <t>Cours d'eau intermittent</t>
  </si>
  <si>
    <t>_6_Bécancour</t>
  </si>
  <si>
    <t xml:space="preserve">Tourbière minérotrophe(fen)
ouverte  </t>
  </si>
  <si>
    <t>Plaine_inondable</t>
  </si>
  <si>
    <t xml:space="preserve">Tourbière minérotrophe
(fen)ouverte  </t>
  </si>
  <si>
    <t>_7_Côte_du_Sud</t>
  </si>
  <si>
    <t xml:space="preserve">Tourbière boisée </t>
  </si>
  <si>
    <t>Milieu_humide_riverain</t>
  </si>
  <si>
    <t>Fleuve</t>
  </si>
  <si>
    <t>_8_Châteauguay</t>
  </si>
  <si>
    <t>Herbier aquatique</t>
  </si>
  <si>
    <t>Estuaire</t>
  </si>
  <si>
    <t>_9_Chaudière</t>
  </si>
  <si>
    <t>Surface dénudée</t>
  </si>
  <si>
    <t>Golfe</t>
  </si>
  <si>
    <t>_10_Duplessis</t>
  </si>
  <si>
    <t>Non applicable</t>
  </si>
  <si>
    <t>_11_Haute_Côte_Nord</t>
  </si>
  <si>
    <t>Plaine inondable indéterminée</t>
  </si>
  <si>
    <t>_12_Chêne</t>
  </si>
  <si>
    <t>Zone grand courant</t>
  </si>
  <si>
    <t>_13_Lièvre</t>
  </si>
  <si>
    <t>Zone faible courant</t>
  </si>
  <si>
    <t>_14_Loup_Yamachiche</t>
  </si>
  <si>
    <t>_15_Nord</t>
  </si>
  <si>
    <t>_16_Etchemin</t>
  </si>
  <si>
    <t>_17_Gaspésie_Nord</t>
  </si>
  <si>
    <t>_18_Gaspésie_Sud</t>
  </si>
  <si>
    <t>_19_Sept</t>
  </si>
  <si>
    <t>_20_Jacques_Cartier</t>
  </si>
  <si>
    <t>_21_Kamouraska_L_Islet_du_Loup</t>
  </si>
  <si>
    <t>_22_L_Assomption</t>
  </si>
  <si>
    <t>_23_Lac_Saint_Jean</t>
  </si>
  <si>
    <t>_24_Maskinongé</t>
  </si>
  <si>
    <t>_25_Matapédia_Restigouche</t>
  </si>
  <si>
    <t>_26_Mille_Îles</t>
  </si>
  <si>
    <t>_27_Charlevoix_Montmorency</t>
  </si>
  <si>
    <t>_28_Nicolet</t>
  </si>
  <si>
    <t>_29_Richelieu</t>
  </si>
  <si>
    <t>_30_Nord_Est_du_Bas_Saint_Laurent</t>
  </si>
  <si>
    <t>_31_Rouge_Petite_Nation_Saumon</t>
  </si>
  <si>
    <t>_32_Saguenay</t>
  </si>
  <si>
    <t>_33_Capitale</t>
  </si>
  <si>
    <t>_34_Saint_François</t>
  </si>
  <si>
    <t>_35_Fleuve_Saint_Jean</t>
  </si>
  <si>
    <t>_36_Saint_Maurice</t>
  </si>
  <si>
    <t>_37_Sainte_Anne</t>
  </si>
  <si>
    <t>_38_Témiscamingue</t>
  </si>
  <si>
    <t>_39_Vaudreuil_Soulanges</t>
  </si>
  <si>
    <t>_40_Yamaska</t>
  </si>
  <si>
    <t>TCR01_Haut_Saint_Laurent_et_Grand_Montréal</t>
  </si>
  <si>
    <t>TCR02_Lac_Saint_Pierre</t>
  </si>
  <si>
    <t>TCR03_Estuaire_fluvial</t>
  </si>
  <si>
    <t>TCR04_Region_de_Québec</t>
  </si>
  <si>
    <t>TCR05_Nord_de_l_estuaire_moyen</t>
  </si>
  <si>
    <t>TCR06_Sud_de_l_estuaire_moyen</t>
  </si>
  <si>
    <t>TRC07_Nord_de_l_estuaire_maritme</t>
  </si>
  <si>
    <t>TCR08_Sud_de_l_estuaire_martime</t>
  </si>
  <si>
    <t>TCR09_Nord_du_golfe</t>
  </si>
  <si>
    <t>TCR10_Sud_du_golfe</t>
  </si>
  <si>
    <t>TCR11_Baie_des_chaleurs</t>
  </si>
  <si>
    <t>TCR12_Îles_de_la_Madeleine</t>
  </si>
  <si>
    <t>BV_Nord_du_Québec</t>
  </si>
  <si>
    <t>État-Initial</t>
  </si>
  <si>
    <t>Cours-d-eau</t>
  </si>
  <si>
    <t>Littoral-fleuve</t>
  </si>
  <si>
    <t>Littoral-maritime</t>
  </si>
  <si>
    <t>milieu-humide-riverain</t>
  </si>
  <si>
    <t>PI</t>
  </si>
  <si>
    <t>Niveau-impact</t>
  </si>
  <si>
    <t>Étang-NI</t>
  </si>
  <si>
    <t>Marais-NI</t>
  </si>
  <si>
    <t>Marécage-NI</t>
  </si>
  <si>
    <t>Tourbière-NI</t>
  </si>
  <si>
    <t>Cours-d'eau-NI</t>
  </si>
  <si>
    <t>Lac-NI</t>
  </si>
  <si>
    <t>Littoral-fleuve-NI</t>
  </si>
  <si>
    <t>Littoral-maritime-NI</t>
  </si>
  <si>
    <t>Rive-NI</t>
  </si>
  <si>
    <t>Milieu-humide-riverain-NI</t>
  </si>
  <si>
    <t>Impact-Mhu</t>
  </si>
  <si>
    <t>Impact-Mhy</t>
  </si>
  <si>
    <t>Tables pour états initiaux et impacts</t>
  </si>
  <si>
    <t>MHU-ini</t>
  </si>
  <si>
    <t>Vég-initiale</t>
  </si>
  <si>
    <t>Sol-initial</t>
  </si>
  <si>
    <t>Eau-initiale</t>
  </si>
  <si>
    <t>N/A</t>
  </si>
  <si>
    <t>MHU-NI</t>
  </si>
  <si>
    <t>Vég-impact</t>
  </si>
  <si>
    <t>Sol-impact</t>
  </si>
  <si>
    <t>Eau-impact</t>
  </si>
  <si>
    <t>Lit-NI</t>
  </si>
  <si>
    <t>Lit-ini</t>
  </si>
  <si>
    <t>Rive-impact</t>
  </si>
  <si>
    <t>Plaine-inondable-Impact</t>
  </si>
  <si>
    <t>REG_ADM</t>
  </si>
  <si>
    <t>Abitibi_Témiscamingue</t>
  </si>
  <si>
    <t>Bas_Saint_Laurent</t>
  </si>
  <si>
    <t>Capitale_Nationale</t>
  </si>
  <si>
    <t>Centre_du_Québec</t>
  </si>
  <si>
    <t>Chaudière_Appalaches</t>
  </si>
  <si>
    <t>Côte_Nord</t>
  </si>
  <si>
    <t>Estrie</t>
  </si>
  <si>
    <t>Gaspésie_Îles_de_la_Madeleine</t>
  </si>
  <si>
    <t>Lanaudière</t>
  </si>
  <si>
    <t>Laurentides</t>
  </si>
  <si>
    <t>Laval_RA</t>
  </si>
  <si>
    <t>Mauricie</t>
  </si>
  <si>
    <t>Montérégie</t>
  </si>
  <si>
    <t>Montréal_RA</t>
  </si>
  <si>
    <t>Nord_du_Québec</t>
  </si>
  <si>
    <t>Outaouais</t>
  </si>
  <si>
    <t>Saguenay_Lac_Saint_Jean</t>
  </si>
  <si>
    <t>Choisir région admin. …</t>
  </si>
  <si>
    <t>Choisir MRC…</t>
  </si>
  <si>
    <t>Abitibi</t>
  </si>
  <si>
    <t>Kamouraska</t>
  </si>
  <si>
    <t>Charlevoix</t>
  </si>
  <si>
    <t>Arthabaska</t>
  </si>
  <si>
    <t>Beauce_Sartigan</t>
  </si>
  <si>
    <t>La_Haute_Côte_Nord</t>
  </si>
  <si>
    <t>Brome_Missisquoi</t>
  </si>
  <si>
    <t>Avignon</t>
  </si>
  <si>
    <t>D_Autray</t>
  </si>
  <si>
    <t>Antoine_Labelle</t>
  </si>
  <si>
    <t>Laval</t>
  </si>
  <si>
    <t>La_Tuque</t>
  </si>
  <si>
    <t>Acton</t>
  </si>
  <si>
    <t>Montréal</t>
  </si>
  <si>
    <t>Jamésie</t>
  </si>
  <si>
    <t>Gatineau</t>
  </si>
  <si>
    <t>Lac_Saint_Jean_Est</t>
  </si>
  <si>
    <t>Abitibi_Ouest</t>
  </si>
  <si>
    <t>La_Matanie</t>
  </si>
  <si>
    <t>Charlevoix_Est</t>
  </si>
  <si>
    <t>Bécancour</t>
  </si>
  <si>
    <t>Bellechasse</t>
  </si>
  <si>
    <t>Le_Golfe_du_Saint_Laurent</t>
  </si>
  <si>
    <t>Coaticook</t>
  </si>
  <si>
    <t>Bonaventure</t>
  </si>
  <si>
    <t>Joliette</t>
  </si>
  <si>
    <t>Argenteuil</t>
  </si>
  <si>
    <t>Les_Chenaux</t>
  </si>
  <si>
    <t>Beauharnois_Salaberry</t>
  </si>
  <si>
    <t>Kativik</t>
  </si>
  <si>
    <t>La_Vallée_de_la_Gatineau</t>
  </si>
  <si>
    <t>Le_Domaine_du_Roy</t>
  </si>
  <si>
    <t>La_Vallée_de_l_Or</t>
  </si>
  <si>
    <t>La_Matapédia</t>
  </si>
  <si>
    <t>L_Île_d_Orléans</t>
  </si>
  <si>
    <t>Drummond</t>
  </si>
  <si>
    <t>L_Islet</t>
  </si>
  <si>
    <t>Manicouagan</t>
  </si>
  <si>
    <t>La_Haute_Yamaska</t>
  </si>
  <si>
    <t>La_Côte_de_Gaspé</t>
  </si>
  <si>
    <t>L_Assomption</t>
  </si>
  <si>
    <t>Deux_Montagnes</t>
  </si>
  <si>
    <t>Maskinongé</t>
  </si>
  <si>
    <t>La_Vallée_du_Richelieu</t>
  </si>
  <si>
    <t>Nouveau_toponyme_à_venir</t>
  </si>
  <si>
    <t>Les_Collines_de_l_Outaouais</t>
  </si>
  <si>
    <t>Le_Fjord_du_Saguenay</t>
  </si>
  <si>
    <t>Rouyn_Noranda</t>
  </si>
  <si>
    <t>La_Mitis</t>
  </si>
  <si>
    <t>La_Côte_de_Beaupré</t>
  </si>
  <si>
    <t>L_Érable</t>
  </si>
  <si>
    <t>La_Nouvelle_Beauce</t>
  </si>
  <si>
    <t>Minganie</t>
  </si>
  <si>
    <t>Le_Granit</t>
  </si>
  <si>
    <t>La_Haute_Gaspésie</t>
  </si>
  <si>
    <t>Les_Moulins</t>
  </si>
  <si>
    <t>La_Rivière_du_Nord</t>
  </si>
  <si>
    <t>Mékinac</t>
  </si>
  <si>
    <t>Le_Haut_Richelieu</t>
  </si>
  <si>
    <t>Papineau</t>
  </si>
  <si>
    <t>Maria_Chapdelaine</t>
  </si>
  <si>
    <t>Témiscamingue</t>
  </si>
  <si>
    <t>Les_Basques</t>
  </si>
  <si>
    <t>La_Jacques_Cartier</t>
  </si>
  <si>
    <t>Nicolet_Yamaska</t>
  </si>
  <si>
    <t>Les_Appalaches</t>
  </si>
  <si>
    <t>Sept_Rivières</t>
  </si>
  <si>
    <t>Le_Haut_Saint_François</t>
  </si>
  <si>
    <t>Le_Rocher_Percé</t>
  </si>
  <si>
    <t>Matawinie</t>
  </si>
  <si>
    <t>Les_Laurentides</t>
  </si>
  <si>
    <t>Shawinigan</t>
  </si>
  <si>
    <t>Le_Haut_Saint_Laurent</t>
  </si>
  <si>
    <t>Pontiac</t>
  </si>
  <si>
    <t>Saguenay</t>
  </si>
  <si>
    <t>Rimouski_Neigette</t>
  </si>
  <si>
    <t>Portneuf</t>
  </si>
  <si>
    <t>Les_Etchemins</t>
  </si>
  <si>
    <t>Le_Val_Saint_François</t>
  </si>
  <si>
    <t>Communauté_maritime_des_Îles_de_la_Madeleine</t>
  </si>
  <si>
    <t>Montcalm</t>
  </si>
  <si>
    <t>Les_Pays_d_en_Haut</t>
  </si>
  <si>
    <t>Trois_Rivières</t>
  </si>
  <si>
    <t>Les_Jardins_de_Napierville</t>
  </si>
  <si>
    <t>Rivière_du_Loup</t>
  </si>
  <si>
    <t>Québec</t>
  </si>
  <si>
    <t>Lévis</t>
  </si>
  <si>
    <t>Les_Sources</t>
  </si>
  <si>
    <t>Mirabel</t>
  </si>
  <si>
    <t>Les_Maskoutains</t>
  </si>
  <si>
    <t>Témiscouata</t>
  </si>
  <si>
    <t>Lotbinière</t>
  </si>
  <si>
    <t>Memphrémagog</t>
  </si>
  <si>
    <t>Thérèse_De_Blainville</t>
  </si>
  <si>
    <t>Longueuil</t>
  </si>
  <si>
    <t>Montmagny</t>
  </si>
  <si>
    <t>Sherbrooke</t>
  </si>
  <si>
    <t>Marguerite_D_Youville</t>
  </si>
  <si>
    <t>Robert_Cliche</t>
  </si>
  <si>
    <t>Pierre_De_Saurel</t>
  </si>
  <si>
    <t>Roussillon</t>
  </si>
  <si>
    <t>Rouville</t>
  </si>
  <si>
    <t>Vaudreuil_Soulanges</t>
  </si>
  <si>
    <t>Rivière-du-Loup</t>
  </si>
  <si>
    <t>Caniapiscau</t>
  </si>
  <si>
    <t>Choisir municipalité …</t>
  </si>
  <si>
    <t>Choisir municipalité…</t>
  </si>
  <si>
    <t>Béarn, M</t>
  </si>
  <si>
    <t>Rouyn-Noranda, V</t>
  </si>
  <si>
    <t>Authier, M</t>
  </si>
  <si>
    <t>Amos, V</t>
  </si>
  <si>
    <t>Belcourt, M</t>
  </si>
  <si>
    <t>Albertville, M</t>
  </si>
  <si>
    <t>Baie-des-Sables, M</t>
  </si>
  <si>
    <t>Grand-Métis, M</t>
  </si>
  <si>
    <t>Esprit-Saint, M</t>
  </si>
  <si>
    <t>Lac-Boisbouscache, NO</t>
  </si>
  <si>
    <t>Cacouna, M</t>
  </si>
  <si>
    <t>Auclair, M</t>
  </si>
  <si>
    <t>Kamouraska, M</t>
  </si>
  <si>
    <t>Baie-Sainte-Catherine, M</t>
  </si>
  <si>
    <t>Baie-Saint-Paul, V</t>
  </si>
  <si>
    <t>Sainte-Famille, P</t>
  </si>
  <si>
    <t>Beaupré, V</t>
  </si>
  <si>
    <t>Fossambault-sur-le-Lac, V</t>
  </si>
  <si>
    <t>L'Ancienne-Lorette, V</t>
  </si>
  <si>
    <t>Cap-Santé, V</t>
  </si>
  <si>
    <t>Inverness, M</t>
  </si>
  <si>
    <t>Bécancour, V</t>
  </si>
  <si>
    <t>Chesterville, M</t>
  </si>
  <si>
    <t>Drummondville, V</t>
  </si>
  <si>
    <t>Aston-Jonction, M</t>
  </si>
  <si>
    <t>L'Islet, M</t>
  </si>
  <si>
    <t>Berthier-sur-Mer, M</t>
  </si>
  <si>
    <t>Armagh, M</t>
  </si>
  <si>
    <t>Lévis, V</t>
  </si>
  <si>
    <t>Frampton, M</t>
  </si>
  <si>
    <t>Beauceville, V</t>
  </si>
  <si>
    <t>Lac-Etchemin, M</t>
  </si>
  <si>
    <t>La Guadeloupe, VL</t>
  </si>
  <si>
    <t>Adstock, M</t>
  </si>
  <si>
    <t>Dosquet, M</t>
  </si>
  <si>
    <t>Colombier, M</t>
  </si>
  <si>
    <t>Baie-Comeau, V</t>
  </si>
  <si>
    <t>Maliotenam, R</t>
  </si>
  <si>
    <t>Caniapiscau, NO</t>
  </si>
  <si>
    <t>Blanc-Sablon, M</t>
  </si>
  <si>
    <t>Aguanish, M</t>
  </si>
  <si>
    <t>Audet, M</t>
  </si>
  <si>
    <t>Danville, V</t>
  </si>
  <si>
    <t>Ascot Corner, M</t>
  </si>
  <si>
    <t>Bonsecours, M</t>
  </si>
  <si>
    <t>Sherbrooke, V</t>
  </si>
  <si>
    <t>Barnston-Ouest, M</t>
  </si>
  <si>
    <t>Austin, M</t>
  </si>
  <si>
    <t>Abercorn, VL</t>
  </si>
  <si>
    <t>Granby, V</t>
  </si>
  <si>
    <t>Grosse-Île, M</t>
  </si>
  <si>
    <t>Chandler, V</t>
  </si>
  <si>
    <t>Cloridorme, CT</t>
  </si>
  <si>
    <t>Cap-Chat, V</t>
  </si>
  <si>
    <t>Bonaventure, V</t>
  </si>
  <si>
    <t>Carleton-sur-Mer, V</t>
  </si>
  <si>
    <t>Berthierville, V</t>
  </si>
  <si>
    <t>Charlemagne, V</t>
  </si>
  <si>
    <t>Crabtree, M</t>
  </si>
  <si>
    <t>Baie-Atibenne, NO</t>
  </si>
  <si>
    <t>Saint-Alexis, M</t>
  </si>
  <si>
    <t>Mascouche, V</t>
  </si>
  <si>
    <t>Deux-Montagnes, V</t>
  </si>
  <si>
    <t>Blainville, V</t>
  </si>
  <si>
    <t>Mirabel, V</t>
  </si>
  <si>
    <t>Prévost, V</t>
  </si>
  <si>
    <t>Brownsburg-Chatham, V</t>
  </si>
  <si>
    <t>Estérel, V</t>
  </si>
  <si>
    <t>Amherst, CT</t>
  </si>
  <si>
    <t>Baie-des-Chaloupes, NO</t>
  </si>
  <si>
    <t>Laval, V</t>
  </si>
  <si>
    <t>Grandes-Piles, VL</t>
  </si>
  <si>
    <t>Shawinigan, V</t>
  </si>
  <si>
    <t>Trois-Rivières, V</t>
  </si>
  <si>
    <t>Batiscan, M</t>
  </si>
  <si>
    <t>Charette, M</t>
  </si>
  <si>
    <t>Coucoucache, R</t>
  </si>
  <si>
    <t>Acton Vale, V</t>
  </si>
  <si>
    <t>Massueville, VL</t>
  </si>
  <si>
    <t>La Présentation, M</t>
  </si>
  <si>
    <t>Ange-Gardien, M</t>
  </si>
  <si>
    <t>Henryville, M</t>
  </si>
  <si>
    <t>Beloeil, V</t>
  </si>
  <si>
    <t>Boucherville, V</t>
  </si>
  <si>
    <t>Calixa-Lavallée, M</t>
  </si>
  <si>
    <t>Candiac, V</t>
  </si>
  <si>
    <t>Hemmingford, CT</t>
  </si>
  <si>
    <t>Akwesasne, R</t>
  </si>
  <si>
    <t>Beauharnois, V</t>
  </si>
  <si>
    <t>Coteau-du-Lac, V</t>
  </si>
  <si>
    <t>Baie-D'Urfé, V</t>
  </si>
  <si>
    <t>Baie-James, M</t>
  </si>
  <si>
    <t>Chisasibi, TC</t>
  </si>
  <si>
    <t>Akulivik, TI</t>
  </si>
  <si>
    <t>Boileau, M</t>
  </si>
  <si>
    <t>Gatineau, V</t>
  </si>
  <si>
    <t>Cantley, M</t>
  </si>
  <si>
    <t>Aumond, CT</t>
  </si>
  <si>
    <t>Alleyn-et-Cawood, M</t>
  </si>
  <si>
    <t>Chambord, M</t>
  </si>
  <si>
    <t>Albanel, M</t>
  </si>
  <si>
    <t>Alma, V</t>
  </si>
  <si>
    <t>Saguenay, V</t>
  </si>
  <si>
    <t>Bégin, M</t>
  </si>
  <si>
    <t>Belleterre, V</t>
  </si>
  <si>
    <t>Authier-Nord, M</t>
  </si>
  <si>
    <t>Barraute, M</t>
  </si>
  <si>
    <t>Kitcisakik, EI</t>
  </si>
  <si>
    <t>Amqui, V</t>
  </si>
  <si>
    <t>Grosses-Roches, M</t>
  </si>
  <si>
    <t>La Rédemption, P</t>
  </si>
  <si>
    <t>La Trinité-des-Monts, P</t>
  </si>
  <si>
    <t>Notre-Dame-des-Neiges, M</t>
  </si>
  <si>
    <t>Cacouna, R</t>
  </si>
  <si>
    <t>Biencourt, M</t>
  </si>
  <si>
    <t>La Pocatière, V</t>
  </si>
  <si>
    <t>Clermont, CT</t>
  </si>
  <si>
    <t>Lac-Pikauba, NO</t>
  </si>
  <si>
    <t>Sainte-Pétronille, VL</t>
  </si>
  <si>
    <t>Boischatel, M</t>
  </si>
  <si>
    <t>Lac-Beauport, M</t>
  </si>
  <si>
    <t>Notre-Dame-des-Anges, P</t>
  </si>
  <si>
    <t>Deschambault-Grondines, M</t>
  </si>
  <si>
    <t>Laurierville, M</t>
  </si>
  <si>
    <t>Deschaillons-sur-Saint-Laurent, M</t>
  </si>
  <si>
    <t>Daveluyville, V</t>
  </si>
  <si>
    <t>Durham-Sud, M</t>
  </si>
  <si>
    <t>Baie-du-Febvre, M</t>
  </si>
  <si>
    <t>Saint-Adalbert, M</t>
  </si>
  <si>
    <t>Cap-Saint-Ignace, M</t>
  </si>
  <si>
    <t>Beaumont, M</t>
  </si>
  <si>
    <t>Saint-Bernard, M</t>
  </si>
  <si>
    <t>Saint-Alfred, M</t>
  </si>
  <si>
    <t>Saint-Benjamin, M</t>
  </si>
  <si>
    <t>Lac-Poulin, VL</t>
  </si>
  <si>
    <t>Beaulac-Garthby, M</t>
  </si>
  <si>
    <t>Laurier-Station, VL</t>
  </si>
  <si>
    <t>Essipit, R</t>
  </si>
  <si>
    <t>Baie-Trinité, VL</t>
  </si>
  <si>
    <t>Port-Cartier, V</t>
  </si>
  <si>
    <t>Fermont, V</t>
  </si>
  <si>
    <t>Bonne-Espérance, M</t>
  </si>
  <si>
    <t>Baie-Johan-Beetz, M</t>
  </si>
  <si>
    <t>Courcelles, M</t>
  </si>
  <si>
    <t>Ham-Sud, M</t>
  </si>
  <si>
    <t>Bury, M</t>
  </si>
  <si>
    <t>Cleveland, CT</t>
  </si>
  <si>
    <t>Coaticook, V</t>
  </si>
  <si>
    <t>Ayer's Cliff, VL</t>
  </si>
  <si>
    <t>Bedford, CT</t>
  </si>
  <si>
    <t>Roxton Pond, M</t>
  </si>
  <si>
    <t>Les Îles-de-la-Madeleine, M</t>
  </si>
  <si>
    <t>Grande-Rivière, V</t>
  </si>
  <si>
    <t>Collines-du-Basque, NO</t>
  </si>
  <si>
    <t>Coulée-des-Adolphe, NO</t>
  </si>
  <si>
    <t>Caplan, M</t>
  </si>
  <si>
    <t>Escuminac, M</t>
  </si>
  <si>
    <t>La Visitation-de-l'Île-Dupas, M</t>
  </si>
  <si>
    <t>L'Assomption, V</t>
  </si>
  <si>
    <t>Joliette, V</t>
  </si>
  <si>
    <t>Baie-de-la-Bouteille, NO</t>
  </si>
  <si>
    <t>Saint-Calixte, M</t>
  </si>
  <si>
    <t>Terrebonne, V</t>
  </si>
  <si>
    <t>Kanesatake, EI</t>
  </si>
  <si>
    <t>Boisbriand, V</t>
  </si>
  <si>
    <t>Saint-Colomban, V</t>
  </si>
  <si>
    <t>Gore, CT</t>
  </si>
  <si>
    <t>Lac-des-Seize-Îles, M</t>
  </si>
  <si>
    <t>Arundel, CT</t>
  </si>
  <si>
    <t>Chute-Saint-Philippe, M</t>
  </si>
  <si>
    <t>Hérouxville, P</t>
  </si>
  <si>
    <t>Champlain, M</t>
  </si>
  <si>
    <t>Louiseville, V</t>
  </si>
  <si>
    <t>La Bostonnais, M</t>
  </si>
  <si>
    <t>Béthanie, M</t>
  </si>
  <si>
    <t>Saint-Aimé, M</t>
  </si>
  <si>
    <t>Saint-Barnabé-Sud, M</t>
  </si>
  <si>
    <t>Marieville, V</t>
  </si>
  <si>
    <t>Lacolle, M</t>
  </si>
  <si>
    <t>Carignan, V</t>
  </si>
  <si>
    <t>Brossard, V</t>
  </si>
  <si>
    <t>Contrecoeur, V</t>
  </si>
  <si>
    <t>Châteauguay, V</t>
  </si>
  <si>
    <t>Hemmingford, VL</t>
  </si>
  <si>
    <t>Dundee, CT</t>
  </si>
  <si>
    <t>Sainte-Martine, M</t>
  </si>
  <si>
    <t>Hudson, V</t>
  </si>
  <si>
    <t>Beaconsfield, V</t>
  </si>
  <si>
    <t>Chapais, V</t>
  </si>
  <si>
    <t>Chisasibi, VC</t>
  </si>
  <si>
    <t>Akulivik, VN</t>
  </si>
  <si>
    <t>Bowman, M</t>
  </si>
  <si>
    <t>Chelsea, M</t>
  </si>
  <si>
    <t>Blue Sea, M</t>
  </si>
  <si>
    <t>Bristol, M</t>
  </si>
  <si>
    <t>La Doré, P</t>
  </si>
  <si>
    <t>Dolbeau-Mistassini, V</t>
  </si>
  <si>
    <t>Belle-Rivière, NO</t>
  </si>
  <si>
    <t>Ferland-et-Boilleau, M</t>
  </si>
  <si>
    <t>Duhamel-Ouest, M</t>
  </si>
  <si>
    <t>Chazel, M</t>
  </si>
  <si>
    <t>Berry, M</t>
  </si>
  <si>
    <t>Lac-Granet, NO</t>
  </si>
  <si>
    <t>Causapscal, V</t>
  </si>
  <si>
    <t>Les Méchins, M</t>
  </si>
  <si>
    <t>Lac-à-la-Croix, NO</t>
  </si>
  <si>
    <t>Lac-Huron, NO</t>
  </si>
  <si>
    <t>Saint-Clément, P</t>
  </si>
  <si>
    <t>L'Isle-Verte, M</t>
  </si>
  <si>
    <t>Dégelis, V</t>
  </si>
  <si>
    <t>Mont-Carmel, M</t>
  </si>
  <si>
    <t>La Malbaie, V</t>
  </si>
  <si>
    <t>Les Éboulements, M</t>
  </si>
  <si>
    <t>Saint-François-de-l'Île-d'Orléans, M</t>
  </si>
  <si>
    <t>Château-Richer, V</t>
  </si>
  <si>
    <t>Lac-Croche, NO</t>
  </si>
  <si>
    <t>Québec, V</t>
  </si>
  <si>
    <t>Donnacona, V</t>
  </si>
  <si>
    <t>Lyster, M</t>
  </si>
  <si>
    <t>Fortierville, M</t>
  </si>
  <si>
    <t>Ham-Nord, CT</t>
  </si>
  <si>
    <t>L'Avenir, M</t>
  </si>
  <si>
    <t>Grand-Saint-Esprit, M</t>
  </si>
  <si>
    <t>Saint-Aubert, M</t>
  </si>
  <si>
    <t>Lac-Frontière, M</t>
  </si>
  <si>
    <t>Honfleur, M</t>
  </si>
  <si>
    <t>Sainte-Hénédine, P</t>
  </si>
  <si>
    <t>Saint-Frédéric, P</t>
  </si>
  <si>
    <t>Saint-Camille-de-Lellis, P</t>
  </si>
  <si>
    <t>Notre-Dame-des-Pins, P</t>
  </si>
  <si>
    <t>Disraeli, P</t>
  </si>
  <si>
    <t>Leclercville, M</t>
  </si>
  <si>
    <t>Forestville, V</t>
  </si>
  <si>
    <t>Chute-aux-Outardes, VL</t>
  </si>
  <si>
    <t>Sept-Îles, V</t>
  </si>
  <si>
    <t>Kawawachikamach, TK</t>
  </si>
  <si>
    <t>Côte-Nord-du-Golfe-du-Saint-Laurent, M</t>
  </si>
  <si>
    <t>Havre-Saint-Pierre, M</t>
  </si>
  <si>
    <t>Frontenac, M</t>
  </si>
  <si>
    <t>Saint-Adrien, M</t>
  </si>
  <si>
    <t>Chartierville, M</t>
  </si>
  <si>
    <t>Kingsbury, VL</t>
  </si>
  <si>
    <t>Compton, M</t>
  </si>
  <si>
    <t>Bolton-Est, M</t>
  </si>
  <si>
    <t>Bedford, V</t>
  </si>
  <si>
    <t>Saint-Alphonse-de-Granby, M</t>
  </si>
  <si>
    <t>Mont-Alexandre, NO</t>
  </si>
  <si>
    <t>Gaspé, V</t>
  </si>
  <si>
    <t>La Martre, M</t>
  </si>
  <si>
    <t>Cascapédia - Saint-Jules, M</t>
  </si>
  <si>
    <t>Gesgapegiag, R</t>
  </si>
  <si>
    <t>Lanoraie, M</t>
  </si>
  <si>
    <t>L'Épiphanie, P</t>
  </si>
  <si>
    <t>Notre-Dame-de-Lourdes, P</t>
  </si>
  <si>
    <t>Baie-Obaoca, NO</t>
  </si>
  <si>
    <t>Sainte-Julienne, M</t>
  </si>
  <si>
    <t>Oka, M</t>
  </si>
  <si>
    <t>Bois-des-Filion, V</t>
  </si>
  <si>
    <t>Sainte-Sophie, M</t>
  </si>
  <si>
    <t>Grenville, VL</t>
  </si>
  <si>
    <t>Morin-Heights, M</t>
  </si>
  <si>
    <t>Barkmere, V</t>
  </si>
  <si>
    <t>Ferme-Neuve, M</t>
  </si>
  <si>
    <t>Lac-aux-Sables, P</t>
  </si>
  <si>
    <t>Notre-Dame-du-Mont-Carmel, P</t>
  </si>
  <si>
    <t>Maskinongé, M</t>
  </si>
  <si>
    <t>La Tuque, V</t>
  </si>
  <si>
    <t>Roxton Falls, VL</t>
  </si>
  <si>
    <t>Saint-David, M</t>
  </si>
  <si>
    <t>Saint-Bernard-de-Michaudville, M</t>
  </si>
  <si>
    <t>Richelieu, V</t>
  </si>
  <si>
    <t>Mont-Saint-Grégoire, M</t>
  </si>
  <si>
    <t>Chambly, V</t>
  </si>
  <si>
    <t>Longueuil, V</t>
  </si>
  <si>
    <t>Saint-Amable, M</t>
  </si>
  <si>
    <t>Delson, V</t>
  </si>
  <si>
    <t>Napierville, M</t>
  </si>
  <si>
    <t>Elgin, M</t>
  </si>
  <si>
    <t>Saint-Étienne-de-Beauharnois, M</t>
  </si>
  <si>
    <t>Les Cèdres, M</t>
  </si>
  <si>
    <t>Côte-Saint-Luc, V</t>
  </si>
  <si>
    <t>Chibougamau, V</t>
  </si>
  <si>
    <t>Eastmain, TC</t>
  </si>
  <si>
    <t>Aupaluk, TI</t>
  </si>
  <si>
    <t>Chénéville, M</t>
  </si>
  <si>
    <t>La Pêche, M</t>
  </si>
  <si>
    <t>Bois-Franc, M</t>
  </si>
  <si>
    <t>Bryson, M</t>
  </si>
  <si>
    <t>Lac-Ashuapmushuan, NO</t>
  </si>
  <si>
    <t>Girardville, M</t>
  </si>
  <si>
    <t>Desbiens, V</t>
  </si>
  <si>
    <t>Lac-Ministuk, NO</t>
  </si>
  <si>
    <t>Fugèreville, M</t>
  </si>
  <si>
    <t>Clermont, V</t>
  </si>
  <si>
    <t>Champneuf, M</t>
  </si>
  <si>
    <t>Lac-Metei, NO</t>
  </si>
  <si>
    <t>Lac-Alfred, NO</t>
  </si>
  <si>
    <t>Matane, V</t>
  </si>
  <si>
    <t>Lac-des-Eaux-Mortes, NO</t>
  </si>
  <si>
    <t>Rimouski, V</t>
  </si>
  <si>
    <t>Sainte-Françoise, M</t>
  </si>
  <si>
    <t>Notre-Dame-des-Sept-Douleurs, P</t>
  </si>
  <si>
    <t>Lac-des-Aigles, M</t>
  </si>
  <si>
    <t>Petit-Lac-Sainte-Anne, NO</t>
  </si>
  <si>
    <t>Mont-Élie, NO</t>
  </si>
  <si>
    <t>L'Isle-aux-Coudres, M</t>
  </si>
  <si>
    <t>Saint-Jean-de-l'Île-d'Orléans, M</t>
  </si>
  <si>
    <t>Lac-Jacques-Cartier, NO</t>
  </si>
  <si>
    <t>Lac-Delage, V</t>
  </si>
  <si>
    <t>Saint-Augustin-de-Desmaures, V</t>
  </si>
  <si>
    <t>Lac-Blanc, NO</t>
  </si>
  <si>
    <t>Notre-Dame-de-Lourdes, M</t>
  </si>
  <si>
    <t>Lemieux, M</t>
  </si>
  <si>
    <t>Kingsey Falls, V</t>
  </si>
  <si>
    <t>Lefebvre, M</t>
  </si>
  <si>
    <t>La Visitation-de-Yamaska, M</t>
  </si>
  <si>
    <t>Saint-Cyrille-de-Lessard, P</t>
  </si>
  <si>
    <t>Montmagny, V</t>
  </si>
  <si>
    <t>La Durantaye, P</t>
  </si>
  <si>
    <t>Saint-Elzéar,  M</t>
  </si>
  <si>
    <t>Saint-Joseph-de-Beauce, V</t>
  </si>
  <si>
    <t>Saint-Cyprien, P</t>
  </si>
  <si>
    <t>Saint-Benoît-Labre, M</t>
  </si>
  <si>
    <t>Disraeli, V</t>
  </si>
  <si>
    <t>Lotbinière, M</t>
  </si>
  <si>
    <t>Lac-au-Brochet, NO</t>
  </si>
  <si>
    <t>Franquelin, M</t>
  </si>
  <si>
    <t>Uashat, R</t>
  </si>
  <si>
    <t>Lac-John, R</t>
  </si>
  <si>
    <t>Gros-Mécatina, M</t>
  </si>
  <si>
    <t>Île-d'Anticosti, M</t>
  </si>
  <si>
    <t>Lac-Drolet, M</t>
  </si>
  <si>
    <t>Saint-Camille, CT</t>
  </si>
  <si>
    <t>Cookshire-Eaton, V</t>
  </si>
  <si>
    <t>Lawrenceville, VL</t>
  </si>
  <si>
    <t>Dixville, M</t>
  </si>
  <si>
    <t>Eastman, M</t>
  </si>
  <si>
    <t>Bolton-Ouest, M</t>
  </si>
  <si>
    <t>Sainte-Cécile-de-Milton, M</t>
  </si>
  <si>
    <t>Percé, V</t>
  </si>
  <si>
    <t>Grande-Vallée, M</t>
  </si>
  <si>
    <t>Marsoui, VL</t>
  </si>
  <si>
    <t>Hope Town, M</t>
  </si>
  <si>
    <t>L'Ascension-de-Patapédia, M</t>
  </si>
  <si>
    <t>Lavaltrie, V</t>
  </si>
  <si>
    <t>L'Épiphanie, V</t>
  </si>
  <si>
    <t>Notre-Dame-des-Prairies, V</t>
  </si>
  <si>
    <t>Chertsey, M</t>
  </si>
  <si>
    <t>Sainte-Marie-Salomé, P</t>
  </si>
  <si>
    <t>Pointe-Calumet, M</t>
  </si>
  <si>
    <t>Lorraine, V</t>
  </si>
  <si>
    <t>Saint-Hippolyte, M</t>
  </si>
  <si>
    <t>Grenville-sur-la-Rouge, M</t>
  </si>
  <si>
    <t>Piedmont, M</t>
  </si>
  <si>
    <t>Brébeuf, P</t>
  </si>
  <si>
    <t>Kiamika, M</t>
  </si>
  <si>
    <t>Lac-Boulé, NO</t>
  </si>
  <si>
    <t>Sainte-Anne-de-la-Pérade, M</t>
  </si>
  <si>
    <t>Saint-Alexis-des-Monts, P</t>
  </si>
  <si>
    <t>Lac-Édouard, M</t>
  </si>
  <si>
    <t>Roxton, CT</t>
  </si>
  <si>
    <t>Sainte-Anne-de-Sorel, M</t>
  </si>
  <si>
    <t>Saint-Damase, P</t>
  </si>
  <si>
    <t>Rougemont, M</t>
  </si>
  <si>
    <t>Noyan, M</t>
  </si>
  <si>
    <t>McMasterville, M</t>
  </si>
  <si>
    <t>Saint-Bruno-de-Montarville, V</t>
  </si>
  <si>
    <t>Sainte-Julie, V</t>
  </si>
  <si>
    <t>Kahnawake, R</t>
  </si>
  <si>
    <t>Saint-Bernard-de-Lacolle, P</t>
  </si>
  <si>
    <t>Franklin, M</t>
  </si>
  <si>
    <t>Saint-Louis-de-Gonzague, P</t>
  </si>
  <si>
    <t>Les Coteaux, M</t>
  </si>
  <si>
    <t>Dollard-Des Ormeaux, V</t>
  </si>
  <si>
    <t>Kiggaluk, TI</t>
  </si>
  <si>
    <t>Eastmain, VC</t>
  </si>
  <si>
    <t>Aupaluk, VN</t>
  </si>
  <si>
    <t>Duhamel, M</t>
  </si>
  <si>
    <t>L'Ange-Gardien, M</t>
  </si>
  <si>
    <t>Bouchette, M</t>
  </si>
  <si>
    <t>Campbell's Bay, M</t>
  </si>
  <si>
    <t>Lac-Bouchette, M</t>
  </si>
  <si>
    <t>Normandin, V</t>
  </si>
  <si>
    <t>Hébertville, M</t>
  </si>
  <si>
    <t>Lalemant, NO</t>
  </si>
  <si>
    <t>Guérin, CT</t>
  </si>
  <si>
    <t>Clerval, M</t>
  </si>
  <si>
    <t>La Corne, M</t>
  </si>
  <si>
    <t>Lac-Simon, R</t>
  </si>
  <si>
    <t>Lac-au-Saumon, M</t>
  </si>
  <si>
    <t>Rivière-Bonjour, NO</t>
  </si>
  <si>
    <t>Les Hauteurs, M</t>
  </si>
  <si>
    <t>Saint-Anaclet-de-Lessard, P</t>
  </si>
  <si>
    <t>Saint-Éloi, P</t>
  </si>
  <si>
    <t>Notre-Dame-du-Portage, M</t>
  </si>
  <si>
    <t>Lejeune, M</t>
  </si>
  <si>
    <t>Picard, NO</t>
  </si>
  <si>
    <t>Notre-Dame-des-Monts, M</t>
  </si>
  <si>
    <t>Petite-Rivière-Saint-François, M</t>
  </si>
  <si>
    <t>Saint-Laurent-de-l'Île-d'Orléans, M</t>
  </si>
  <si>
    <t>L'Ange-Gardien,  M</t>
  </si>
  <si>
    <t>Lac-Saint-Joseph, V</t>
  </si>
  <si>
    <t>Wendake, R</t>
  </si>
  <si>
    <t>Lac-Lapeyrère, NO</t>
  </si>
  <si>
    <t>Plessisville, P</t>
  </si>
  <si>
    <t>Manseau, M</t>
  </si>
  <si>
    <t>Maddington Falls, M</t>
  </si>
  <si>
    <t>Notre-Dame-du-Bon-Conseil, P</t>
  </si>
  <si>
    <t>Nicolet, V</t>
  </si>
  <si>
    <t>Saint-Damase-de-L'Islet, M</t>
  </si>
  <si>
    <t>Notre-Dame-du-Rosaire, M</t>
  </si>
  <si>
    <t>Notre-Dame-Auxiliatrice-de-Buckland, P</t>
  </si>
  <si>
    <t>Sainte-Marguerite, P</t>
  </si>
  <si>
    <t>Saint-Joseph-des-Érables, M</t>
  </si>
  <si>
    <t>Sainte-Aurélie, M</t>
  </si>
  <si>
    <t>Saint-Côme, M</t>
  </si>
  <si>
    <t>East Broughton, M</t>
  </si>
  <si>
    <t>Notre-Dame-du-Sacré-Coeur-d'Issoudun, P</t>
  </si>
  <si>
    <t>Les Bergeronnes, M</t>
  </si>
  <si>
    <t>Godbout, VL</t>
  </si>
  <si>
    <t>Lac-Juillet, NO</t>
  </si>
  <si>
    <t>La Romaine, R</t>
  </si>
  <si>
    <t>Longue-Pointe-de-Mingan, M</t>
  </si>
  <si>
    <t>Lac-Mégantic, V</t>
  </si>
  <si>
    <t>Saint-Georges-de-Windsor, M</t>
  </si>
  <si>
    <t>Dudswell, M</t>
  </si>
  <si>
    <t>Maricourt, M</t>
  </si>
  <si>
    <t>East Hereford, M</t>
  </si>
  <si>
    <t>Hatley, CT</t>
  </si>
  <si>
    <t>Brigham, M</t>
  </si>
  <si>
    <t>Saint-Joachim-de-Shefford, M</t>
  </si>
  <si>
    <t>Port-Daniel - Gascons, M</t>
  </si>
  <si>
    <t>Murdochville, V</t>
  </si>
  <si>
    <t>Mont-Albert, NO</t>
  </si>
  <si>
    <t>Hope, CT</t>
  </si>
  <si>
    <t>Listuguj, R</t>
  </si>
  <si>
    <t>Mandeville, M</t>
  </si>
  <si>
    <t>Repentigny, V</t>
  </si>
  <si>
    <t>Saint-Ambroise-de-Kildare, M</t>
  </si>
  <si>
    <t>Entrelacs, M</t>
  </si>
  <si>
    <t>Saint-Esprit, M</t>
  </si>
  <si>
    <t>Sainte-Marthe-sur-le-Lac, V</t>
  </si>
  <si>
    <t>Rosemère, V</t>
  </si>
  <si>
    <t>Saint-Jérôme, V</t>
  </si>
  <si>
    <t>Harrington, CT</t>
  </si>
  <si>
    <t>Saint-Adolphe-d'Howard, M</t>
  </si>
  <si>
    <t>Doncaster, R</t>
  </si>
  <si>
    <t>La Macaza, M</t>
  </si>
  <si>
    <t>Lac-Masketsi, NO</t>
  </si>
  <si>
    <t>Sainte-Geneviève-de-Batiscan, P</t>
  </si>
  <si>
    <t>Saint-Barnabé, P</t>
  </si>
  <si>
    <t>Obedjiwan, R</t>
  </si>
  <si>
    <t>Sainte-Christine, P</t>
  </si>
  <si>
    <t>Sainte-Victoire-de-Sorel, M</t>
  </si>
  <si>
    <t>Saint-Dominique, M</t>
  </si>
  <si>
    <t>Saint-Césaire, V</t>
  </si>
  <si>
    <t>Saint-Alexandre, M</t>
  </si>
  <si>
    <t>Mont-Saint-Hilaire, V</t>
  </si>
  <si>
    <t>Saint-Lambert, V</t>
  </si>
  <si>
    <t>Varennes, V</t>
  </si>
  <si>
    <t>La Prairie, V</t>
  </si>
  <si>
    <t>Saint-Cyprien-de-Napierville, M</t>
  </si>
  <si>
    <t>Godmanchester, CT</t>
  </si>
  <si>
    <t>Saint-Stanislas-de-Kostka, M</t>
  </si>
  <si>
    <t>L'Île-Cadieux, V</t>
  </si>
  <si>
    <t>Dorval, V</t>
  </si>
  <si>
    <t>Lebel-sur-Quévillon, V</t>
  </si>
  <si>
    <t>Mistissini, TC</t>
  </si>
  <si>
    <t>Baie-d'Hudson, NO</t>
  </si>
  <si>
    <t>Fassett, M</t>
  </si>
  <si>
    <t>Pontiac, M</t>
  </si>
  <si>
    <t>Cascades-Malignes, NO</t>
  </si>
  <si>
    <t>Chichester, CT</t>
  </si>
  <si>
    <t>Mashteuiatsh, R</t>
  </si>
  <si>
    <t>Notre-Dame-de-Lorette, M</t>
  </si>
  <si>
    <t>Hébertville-Station, VL</t>
  </si>
  <si>
    <t>L'Anse-Saint-Jean, M</t>
  </si>
  <si>
    <t>Hunter's Point, EI</t>
  </si>
  <si>
    <t>Duparquet, V</t>
  </si>
  <si>
    <t>La Morandière, M</t>
  </si>
  <si>
    <t>Malartic, V</t>
  </si>
  <si>
    <t>Lac-Casault, NO</t>
  </si>
  <si>
    <t>Saint-Adelme, P</t>
  </si>
  <si>
    <t>Métis-sur-Mer, V</t>
  </si>
  <si>
    <t>Saint-Eugène-de-Ladrière, P</t>
  </si>
  <si>
    <t>Sainte-Rita, M</t>
  </si>
  <si>
    <t>Rivière-du-Loup, V</t>
  </si>
  <si>
    <t>Packington, P</t>
  </si>
  <si>
    <t>Rivière-Ouelle, M</t>
  </si>
  <si>
    <t>Sagard, NO</t>
  </si>
  <si>
    <t>Saint-Hilarion, P</t>
  </si>
  <si>
    <t>Saint-Pierre-de-l'Île-d'Orléans, M</t>
  </si>
  <si>
    <t>Sainte-Anne-de-Beaupré, V</t>
  </si>
  <si>
    <t>Sainte-Brigitte-de-Laval, V</t>
  </si>
  <si>
    <t>Lac-Sergent, V</t>
  </si>
  <si>
    <t>Plessisville, V</t>
  </si>
  <si>
    <t>Parisville, P</t>
  </si>
  <si>
    <t>Notre-Dame-de-Ham, M</t>
  </si>
  <si>
    <t>Notre-Dame-du-Bon-Conseil, VL</t>
  </si>
  <si>
    <t>Odanak, R</t>
  </si>
  <si>
    <t>Sainte-Félicité,  M</t>
  </si>
  <si>
    <t>Saint-Antoine-de-l'Isle-aux-Grues, P</t>
  </si>
  <si>
    <t>Saint-Anselme, M</t>
  </si>
  <si>
    <t>Sainte-Marie, V</t>
  </si>
  <si>
    <t>Saint-Jules, P</t>
  </si>
  <si>
    <t>Sainte-Justine, M</t>
  </si>
  <si>
    <t>Saint-Éphrem-de-Beauce, M</t>
  </si>
  <si>
    <t>Irlande, M</t>
  </si>
  <si>
    <t>Saint-Agapit, M</t>
  </si>
  <si>
    <t>Les Escoumins, M</t>
  </si>
  <si>
    <t>Pessamit, R</t>
  </si>
  <si>
    <t>Lac-Vacher, NO</t>
  </si>
  <si>
    <t>Pakuashipi, EI</t>
  </si>
  <si>
    <t>Mingan, R</t>
  </si>
  <si>
    <t>Lambton, M</t>
  </si>
  <si>
    <t>Val-des-Sources, V</t>
  </si>
  <si>
    <t>East Angus, V</t>
  </si>
  <si>
    <t>Melbourne, CT</t>
  </si>
  <si>
    <t>Martinville, M</t>
  </si>
  <si>
    <t>Hatley, M</t>
  </si>
  <si>
    <t>Brome, VL</t>
  </si>
  <si>
    <t>Shefford, CT</t>
  </si>
  <si>
    <t>Sainte-Thérèse-de-Gaspé, M</t>
  </si>
  <si>
    <t>Petite-Vallée, M</t>
  </si>
  <si>
    <t>Mont-Saint-Pierre, VL</t>
  </si>
  <si>
    <t>New Carlisle, M</t>
  </si>
  <si>
    <t>Maria, M</t>
  </si>
  <si>
    <t>Saint-Barthélemy, P</t>
  </si>
  <si>
    <t>Saint-Sulpice, P</t>
  </si>
  <si>
    <t>Saint-Charles-Borromée, M</t>
  </si>
  <si>
    <t>Lac-Cabasta, NO</t>
  </si>
  <si>
    <t>Saint-Jacques, M</t>
  </si>
  <si>
    <t>Saint-Eustache, V</t>
  </si>
  <si>
    <t>Sainte-Anne-des-Plaines, V</t>
  </si>
  <si>
    <t>Lachute, V</t>
  </si>
  <si>
    <t>Sainte-Adèle, V</t>
  </si>
  <si>
    <t>Huberdeau, M</t>
  </si>
  <si>
    <t>Lac-Akonapwehikan, NO</t>
  </si>
  <si>
    <t>Lac-Normand, NO</t>
  </si>
  <si>
    <t>Saint-Luc-de-Vincennes, M</t>
  </si>
  <si>
    <t>Saint-Boniface, M</t>
  </si>
  <si>
    <t>Wemotaci, R</t>
  </si>
  <si>
    <t>Saint-Nazaire-d'Acton, P</t>
  </si>
  <si>
    <t>Saint-Gérard-Majella, P</t>
  </si>
  <si>
    <t>Sainte-Hélène-de-Bagot, M</t>
  </si>
  <si>
    <t>Sainte-Angèle-de-Monnoir, M</t>
  </si>
  <si>
    <t>Saint-Blaise-sur-Richelieu, M</t>
  </si>
  <si>
    <t>Otterburn Park, V</t>
  </si>
  <si>
    <t>Verchères, M</t>
  </si>
  <si>
    <t>Léry, V</t>
  </si>
  <si>
    <t>Sainte-Clotilde, M</t>
  </si>
  <si>
    <t>Havelock, CT</t>
  </si>
  <si>
    <t>Saint-Urbain-Premier, M</t>
  </si>
  <si>
    <t>L'Île-Perrot, V</t>
  </si>
  <si>
    <t>Hampstead, V</t>
  </si>
  <si>
    <t>Matagami, V</t>
  </si>
  <si>
    <t>Mistissini, VC</t>
  </si>
  <si>
    <t>Inukjuak, TI</t>
  </si>
  <si>
    <t>Lac-des-Plages, M</t>
  </si>
  <si>
    <t>Val-des-Monts, M</t>
  </si>
  <si>
    <t>Cayamant, M</t>
  </si>
  <si>
    <t>Clarendon, M</t>
  </si>
  <si>
    <t>Roberval, V</t>
  </si>
  <si>
    <t>Passes-Dangereuses, NO</t>
  </si>
  <si>
    <t>Labrecque, M</t>
  </si>
  <si>
    <t>Larouche, M</t>
  </si>
  <si>
    <t>Kebaowek, R</t>
  </si>
  <si>
    <t>Dupuy, M</t>
  </si>
  <si>
    <t>La Motte, M</t>
  </si>
  <si>
    <t>Matchi-Manitou, NO</t>
  </si>
  <si>
    <t>Lac-Matapédia, NO</t>
  </si>
  <si>
    <t>Sainte-Félicité, M</t>
  </si>
  <si>
    <t>Mont-Joli, V</t>
  </si>
  <si>
    <t>Saint-Fabien, P</t>
  </si>
  <si>
    <t>Saint-Guy, M</t>
  </si>
  <si>
    <t>Saint-Antonin, M</t>
  </si>
  <si>
    <t>Pohénégamook, V</t>
  </si>
  <si>
    <t>Saint-Alexandre-de-Kamouraska, M</t>
  </si>
  <si>
    <t>Saint-Aimé-des-Lacs, M</t>
  </si>
  <si>
    <t>Saint-Urbain, P</t>
  </si>
  <si>
    <t>Saint-Ferréol-les-Neiges, M</t>
  </si>
  <si>
    <t>Sainte-Catherine-de-la-Jacques-Cartier, V</t>
  </si>
  <si>
    <t>Linton, NO</t>
  </si>
  <si>
    <t>Princeville, V</t>
  </si>
  <si>
    <t>Sainte-Cécile-de-Lévrard, P</t>
  </si>
  <si>
    <t>Saint-Albert, M</t>
  </si>
  <si>
    <t>Saint-Bonaventure, M</t>
  </si>
  <si>
    <t>Pierreville, M</t>
  </si>
  <si>
    <t>Sainte-Louise, P</t>
  </si>
  <si>
    <t>Sainte-Apolline-de-Patton, P</t>
  </si>
  <si>
    <t>Saint-Charles-de-Bellechasse, M</t>
  </si>
  <si>
    <t>Saint-Isidore, M</t>
  </si>
  <si>
    <t>Saint-Odilon-de-Cranbourne, P</t>
  </si>
  <si>
    <t>Sainte-Rose-de-Watford, M</t>
  </si>
  <si>
    <t>Saint-Évariste-de-Forsyth, M</t>
  </si>
  <si>
    <t>Kinnear's Mills, M</t>
  </si>
  <si>
    <t>Saint-Antoine-de-Tilly, M</t>
  </si>
  <si>
    <t>Longue-Rive, M</t>
  </si>
  <si>
    <t>Pointe-aux-Outardes, VL</t>
  </si>
  <si>
    <t>Matimekosh, R</t>
  </si>
  <si>
    <t>Petit-Mécatina, NO</t>
  </si>
  <si>
    <t>Natashquan, M</t>
  </si>
  <si>
    <t>Marston, CT</t>
  </si>
  <si>
    <t>Wotton, M</t>
  </si>
  <si>
    <t>Hampden, CT</t>
  </si>
  <si>
    <t>Racine, M</t>
  </si>
  <si>
    <t>Sainte-Edwidge-de-Clifton, CT</t>
  </si>
  <si>
    <t>Magog, V</t>
  </si>
  <si>
    <t>Bromont, V</t>
  </si>
  <si>
    <t>Warden, VL</t>
  </si>
  <si>
    <t>Rivière-Saint-Jean, NO</t>
  </si>
  <si>
    <t>Rivière-à-Claude, M</t>
  </si>
  <si>
    <t>New Richmond, V</t>
  </si>
  <si>
    <t>Matapédia, M</t>
  </si>
  <si>
    <t>Saint-Cléophas-de-Brandon, M</t>
  </si>
  <si>
    <t>Sainte-Mélanie, M</t>
  </si>
  <si>
    <t>Lac-des-Dix-Milles, NO</t>
  </si>
  <si>
    <t>Saint-Liguori, P</t>
  </si>
  <si>
    <t>Saint-Joseph-du-Lac, M</t>
  </si>
  <si>
    <t>Sainte-Thérèse, V</t>
  </si>
  <si>
    <t>Mille-Isles, M</t>
  </si>
  <si>
    <t>Sainte-Anne-des-Lacs, P</t>
  </si>
  <si>
    <t>Ivry-sur-le-Lac, M</t>
  </si>
  <si>
    <t>Lac-Bazinet, NO</t>
  </si>
  <si>
    <t>Notre-Dame-de-Montauban, M</t>
  </si>
  <si>
    <t>Saint-Maurice, P</t>
  </si>
  <si>
    <t>Sainte-Angèle-de-Prémont, M</t>
  </si>
  <si>
    <t>Saint-Théodore-d'Acton, M</t>
  </si>
  <si>
    <t>Saint-Joseph-de-Sorel, V</t>
  </si>
  <si>
    <t>Sainte-Madeleine, VL</t>
  </si>
  <si>
    <t>Saint-Mathias-sur-Richelieu, M</t>
  </si>
  <si>
    <t>Sainte-Anne-de-Sabrevois, P</t>
  </si>
  <si>
    <t>Saint-Antoine-sur-Richelieu, M</t>
  </si>
  <si>
    <t>Mercier, V</t>
  </si>
  <si>
    <t>Saint-Édouard, M</t>
  </si>
  <si>
    <t>Hinchinbrooke, M</t>
  </si>
  <si>
    <t>Salaberry-de-Valleyfield, V</t>
  </si>
  <si>
    <t>Notre-Dame-de-l'Île-Perrot, V</t>
  </si>
  <si>
    <t>Kirkland, V</t>
  </si>
  <si>
    <t>Nemaska, TC</t>
  </si>
  <si>
    <t>Inukjuak, VN</t>
  </si>
  <si>
    <t>Lac-Simon, M</t>
  </si>
  <si>
    <t>Déléage, M</t>
  </si>
  <si>
    <t>Fort-Coulonge, VL</t>
  </si>
  <si>
    <t>Saint-André-du-Lac-Saint-Jean, VL</t>
  </si>
  <si>
    <t>Péribonka, M</t>
  </si>
  <si>
    <t>Lac-Achouakan, NO</t>
  </si>
  <si>
    <t>Mont-Valin, NO</t>
  </si>
  <si>
    <t>Kipawa, M</t>
  </si>
  <si>
    <t>Gallichan, M</t>
  </si>
  <si>
    <t>Lac-Chicobi, NO</t>
  </si>
  <si>
    <t>Réservoir-Dozois, NO</t>
  </si>
  <si>
    <t>Rivière-Patapédia-Est, NO</t>
  </si>
  <si>
    <t>Sainte-Paule, M</t>
  </si>
  <si>
    <t>Padoue, M</t>
  </si>
  <si>
    <t>Saint-Marcellin, P</t>
  </si>
  <si>
    <t>Saint-Jean-de-Dieu, M</t>
  </si>
  <si>
    <t>Saint-Arsène, P</t>
  </si>
  <si>
    <t>Rivière-Bleue, M</t>
  </si>
  <si>
    <t>Saint-André-de-Kamouraska, M</t>
  </si>
  <si>
    <t>Saint-Irénée, P</t>
  </si>
  <si>
    <t>Saint-Joachim, P</t>
  </si>
  <si>
    <t>Saint-Gabriel-de-Valcartier, M</t>
  </si>
  <si>
    <t>Neuville, V</t>
  </si>
  <si>
    <t>Sainte-Sophie-d'Halifax, M</t>
  </si>
  <si>
    <t>Sainte-Françoise, P</t>
  </si>
  <si>
    <t>Saint-Christophe-d'Arthabaska, P</t>
  </si>
  <si>
    <t>Saint-Cyrille-de-Wendover, M</t>
  </si>
  <si>
    <t>Saint-Célestin, M</t>
  </si>
  <si>
    <t>Sainte-Perpétue, M</t>
  </si>
  <si>
    <t>Sainte-Euphémie-sur-Rivière-du-Sud, M</t>
  </si>
  <si>
    <t>Saint-Damien-de-Buckland, P</t>
  </si>
  <si>
    <t>Saint-Lambert-de-Lauzon, M</t>
  </si>
  <si>
    <t>Saint-Séverin,  P</t>
  </si>
  <si>
    <t>Sainte-Sabine, M</t>
  </si>
  <si>
    <t>Saint-Gédéon-de-Beauce, M</t>
  </si>
  <si>
    <t>Sacré-Coeur-de-Jésus, P</t>
  </si>
  <si>
    <t>Saint-Apollinaire, M</t>
  </si>
  <si>
    <t>Portneuf-sur-Mer, M</t>
  </si>
  <si>
    <t>Pointe-Lebel, VL</t>
  </si>
  <si>
    <t>Rivière-Mouchalagane, NO</t>
  </si>
  <si>
    <t>Saint-Augustin, M</t>
  </si>
  <si>
    <t>Natashquan, R</t>
  </si>
  <si>
    <t>Milan, M</t>
  </si>
  <si>
    <t>La Patrie, M</t>
  </si>
  <si>
    <t>Richmond, V</t>
  </si>
  <si>
    <t>Saint-Herménégilde, M</t>
  </si>
  <si>
    <t>North Hatley, VL</t>
  </si>
  <si>
    <t>Cowansville, V</t>
  </si>
  <si>
    <t>Waterloo, V</t>
  </si>
  <si>
    <t>Sainte-Anne-des-Monts, V</t>
  </si>
  <si>
    <t>Paspébiac, V</t>
  </si>
  <si>
    <t>Nouvelle, M</t>
  </si>
  <si>
    <t>Saint-Cuthbert, M</t>
  </si>
  <si>
    <t>Saint-Paul, M</t>
  </si>
  <si>
    <t>Lac-Devenyns, NO</t>
  </si>
  <si>
    <t>Saint-Lin - Laurentides, V</t>
  </si>
  <si>
    <t>Saint-Placide, M</t>
  </si>
  <si>
    <t>Saint-André-d'Argenteuil, M</t>
  </si>
  <si>
    <t>Sainte-Marguerite-du-Lac-Masson, V</t>
  </si>
  <si>
    <t>La Conception, M</t>
  </si>
  <si>
    <t>Lac-De La Bidière, NO</t>
  </si>
  <si>
    <t>Rivière-de-la-Savane, NO</t>
  </si>
  <si>
    <t>Saint-Narcisse, P</t>
  </si>
  <si>
    <t>Saint-Édouard-de-Maskinongé, M</t>
  </si>
  <si>
    <t>Upton, M</t>
  </si>
  <si>
    <t>Saint-Ours, V</t>
  </si>
  <si>
    <t>Sainte-Marie-Madeleine, P</t>
  </si>
  <si>
    <t>Saint-Paul-d'Abbotsford, M</t>
  </si>
  <si>
    <t>Sainte-Brigide-d'Iberville, M</t>
  </si>
  <si>
    <t>Saint-Basile-le-Grand, V</t>
  </si>
  <si>
    <t>Saint-Constant, V</t>
  </si>
  <si>
    <t>Saint-Jacques-le-Mineur, M</t>
  </si>
  <si>
    <t>Howick, M</t>
  </si>
  <si>
    <t>Pincourt, V</t>
  </si>
  <si>
    <t>L'Île-Dorval, V</t>
  </si>
  <si>
    <t>Nemaska, VC</t>
  </si>
  <si>
    <t>Ivujivik, TI</t>
  </si>
  <si>
    <t>Lochaber, CT</t>
  </si>
  <si>
    <t>Denholm, M</t>
  </si>
  <si>
    <t>Lac-Nilgaut, NO</t>
  </si>
  <si>
    <t>Sainte-Hedwidge, M</t>
  </si>
  <si>
    <t>Rivière-Mistassini, NO</t>
  </si>
  <si>
    <t>Lac-Moncouche, NO</t>
  </si>
  <si>
    <t>Petit-Saguenay, M</t>
  </si>
  <si>
    <t>Laforce, M</t>
  </si>
  <si>
    <t>La Reine, M</t>
  </si>
  <si>
    <t>Lac-Despinassy, NO</t>
  </si>
  <si>
    <t>Rivière-Héva, M</t>
  </si>
  <si>
    <t>Rivière-Vaseuse, NO</t>
  </si>
  <si>
    <t>Saint-Jean-de-Cherbourg, P</t>
  </si>
  <si>
    <t>Price, VL</t>
  </si>
  <si>
    <t>Saint-Narcisse-de-Rimouski, P</t>
  </si>
  <si>
    <t>Saint-Mathieu-de-Rioux, P</t>
  </si>
  <si>
    <t>Saint-Cyprien, M</t>
  </si>
  <si>
    <t>Saint-Athanase, M</t>
  </si>
  <si>
    <t>Saint-Bruno-de-Kamouraska, M</t>
  </si>
  <si>
    <t>Saint-Siméon, M</t>
  </si>
  <si>
    <t>Saint-Louis-de-Gonzague-du-Cap-Tourmente, P</t>
  </si>
  <si>
    <t>Shannon, M</t>
  </si>
  <si>
    <t>Pont-Rouge, V</t>
  </si>
  <si>
    <t>Saint-Ferdinand, M</t>
  </si>
  <si>
    <t>Sainte-Marie-de-Blandford, M</t>
  </si>
  <si>
    <t>Sainte-Clotilde-de-Horton, M</t>
  </si>
  <si>
    <t>Sainte-Brigitte-des-Saults, P</t>
  </si>
  <si>
    <t>Saint-Célestin, VL</t>
  </si>
  <si>
    <t>Saint-Jean-Port-Joli, M</t>
  </si>
  <si>
    <t>Sainte-Lucie-de-Beauregard, M</t>
  </si>
  <si>
    <t>Sainte-Claire, M</t>
  </si>
  <si>
    <t>Saints-Anges, P</t>
  </si>
  <si>
    <t>Saint-Victor, M</t>
  </si>
  <si>
    <t>Saint-Louis-de-Gonzague, M</t>
  </si>
  <si>
    <t>Saint-Georges, V</t>
  </si>
  <si>
    <t>Saint-Adrien-d'Irlande, M</t>
  </si>
  <si>
    <t>Sainte-Agathe-de-Lotbinière, M</t>
  </si>
  <si>
    <t>Sacré-Coeur, M</t>
  </si>
  <si>
    <t>Ragueneau, P</t>
  </si>
  <si>
    <t>Schefferville, V</t>
  </si>
  <si>
    <t>Rivière-au-Tonnerre, M</t>
  </si>
  <si>
    <t>Nantes, M</t>
  </si>
  <si>
    <t>Lingwick, CT</t>
  </si>
  <si>
    <t>Saint-Claude, M</t>
  </si>
  <si>
    <t>Saint-Malo, M</t>
  </si>
  <si>
    <t>Ogden, M</t>
  </si>
  <si>
    <t>Dunham, V</t>
  </si>
  <si>
    <t>Sainte-Madeleine-de-la-Rivière-Madeleine, M</t>
  </si>
  <si>
    <t>Rivière-Bonaventure, NO</t>
  </si>
  <si>
    <t>Pointe-à-la-Croix, M</t>
  </si>
  <si>
    <t>Saint-Didace, P</t>
  </si>
  <si>
    <t>Saint-Pierre, VL</t>
  </si>
  <si>
    <t>Lac-du-Taureau, NO</t>
  </si>
  <si>
    <t>Saint-Roch-de-l'Achigan, M</t>
  </si>
  <si>
    <t>Wentworth, CT</t>
  </si>
  <si>
    <t>Saint-Sauveur, V</t>
  </si>
  <si>
    <t>La Minerve, M</t>
  </si>
  <si>
    <t>Lac-de-la-Maison-de-Pierre, NO</t>
  </si>
  <si>
    <t>Saint-Adelphe, P</t>
  </si>
  <si>
    <t>Saint-Prosper-de-Champlain, M</t>
  </si>
  <si>
    <t>Saint-Élie-de-Caxton, M</t>
  </si>
  <si>
    <t>Saint-Robert, M</t>
  </si>
  <si>
    <t>Saint-Hugues, M</t>
  </si>
  <si>
    <t>Saint-Georges-de-Clarenceville, M</t>
  </si>
  <si>
    <t>Saint-Charles-sur-Richelieu, M</t>
  </si>
  <si>
    <t>Sainte-Catherine, V</t>
  </si>
  <si>
    <t>Saint-Michel, M</t>
  </si>
  <si>
    <t>Huntingdon, V</t>
  </si>
  <si>
    <t>Pointe-des-Cascades, VL</t>
  </si>
  <si>
    <t>Montréal, V</t>
  </si>
  <si>
    <t>Oujé-Bougoumou, EI</t>
  </si>
  <si>
    <t>Ivujivik, VN</t>
  </si>
  <si>
    <t>Lochaber-Partie-Ouest, CT</t>
  </si>
  <si>
    <t>Dépôt-Échouani, NO</t>
  </si>
  <si>
    <t>L'Île-du-Grand-Calumet, M</t>
  </si>
  <si>
    <t>Saint-Félicien, V</t>
  </si>
  <si>
    <t>Saint-Augustin, P</t>
  </si>
  <si>
    <t>Lamarche, M</t>
  </si>
  <si>
    <t>Rivière-Éternité, M</t>
  </si>
  <si>
    <t>Laniel, NO</t>
  </si>
  <si>
    <t>La Sarre, V</t>
  </si>
  <si>
    <t>Landrienne, CT</t>
  </si>
  <si>
    <t>Senneterre, P</t>
  </si>
  <si>
    <t>Routhierville, NO</t>
  </si>
  <si>
    <t>Saint-Léandre, P</t>
  </si>
  <si>
    <t>Saint-Charles-Garnier, P</t>
  </si>
  <si>
    <t>Saint-Valérien, P</t>
  </si>
  <si>
    <t>Saint-Médard, M</t>
  </si>
  <si>
    <t>Saint-Épiphane, M</t>
  </si>
  <si>
    <t>Saint-Elzéar-de-Témiscouata, M</t>
  </si>
  <si>
    <t>Saint-Denis-De La Bouteillerie, M</t>
  </si>
  <si>
    <t>Saint-Tite-des-Caps, M</t>
  </si>
  <si>
    <t>Stoneham-et-Tewkesbury, CU</t>
  </si>
  <si>
    <t>Portneuf, V</t>
  </si>
  <si>
    <t>Saint-Pierre-Baptiste, P</t>
  </si>
  <si>
    <t>Sainte-Sophie-de-Lévrard, P</t>
  </si>
  <si>
    <t>Sainte-Élizabeth-de-Warwick, M</t>
  </si>
  <si>
    <t>Saint-Edmond-de-Grantham, P</t>
  </si>
  <si>
    <t>Sainte-Eulalie, M</t>
  </si>
  <si>
    <t>Saint-Marcel, M</t>
  </si>
  <si>
    <t>Saint-Fabien-de-Panet, P</t>
  </si>
  <si>
    <t>Saint-Gervais, M</t>
  </si>
  <si>
    <t>Scott, M</t>
  </si>
  <si>
    <t>Tring-Jonction, VL</t>
  </si>
  <si>
    <t>Saint-Luc-de-Bellechasse, M</t>
  </si>
  <si>
    <t>Saint-Hilaire-de-Dorset, P</t>
  </si>
  <si>
    <t>Sainte-Clotilde-de-Beauce, M</t>
  </si>
  <si>
    <t>Sainte-Croix, M</t>
  </si>
  <si>
    <t>Tadoussac, VL</t>
  </si>
  <si>
    <t>Rivière-Saint-Jean, M</t>
  </si>
  <si>
    <t>Notre-Dame-des-Bois, M</t>
  </si>
  <si>
    <t>Newport, M</t>
  </si>
  <si>
    <t>Saint-Denis-de-Brompton, M</t>
  </si>
  <si>
    <t>Saint-Venant-de-Paquette, M</t>
  </si>
  <si>
    <t>Orford, CT</t>
  </si>
  <si>
    <t>East Farnham, M</t>
  </si>
  <si>
    <t>Saint-Maxime-du-Mont-Louis, M</t>
  </si>
  <si>
    <t>Saint-Alphonse, M</t>
  </si>
  <si>
    <t>Ristigouche-Partie-Sud-Est, CT</t>
  </si>
  <si>
    <t>Sainte-Élisabeth, M</t>
  </si>
  <si>
    <t>Saint-Thomas, M</t>
  </si>
  <si>
    <t>Lac-Legendre, NO</t>
  </si>
  <si>
    <t>Saint-Roch-Ouest, M</t>
  </si>
  <si>
    <t>Wentworth-Nord, M</t>
  </si>
  <si>
    <t>Labelle, M</t>
  </si>
  <si>
    <t>Lac-de-la-Pomme, NO</t>
  </si>
  <si>
    <t>Sainte-Thècle, M</t>
  </si>
  <si>
    <t>Saint-Stanislas, M</t>
  </si>
  <si>
    <t>Saint-Étienne-des-Grès, P</t>
  </si>
  <si>
    <t>Saint-Roch-de-Richelieu, M</t>
  </si>
  <si>
    <t>Saint-Hyacinthe, V</t>
  </si>
  <si>
    <t>Saint-Jean-sur-Richelieu, V</t>
  </si>
  <si>
    <t>Saint-Denis-sur-Richelieu, M</t>
  </si>
  <si>
    <t>Saint-Isidore, P</t>
  </si>
  <si>
    <t>Saint-Patrice-de-Sherrington, M</t>
  </si>
  <si>
    <t>Ormstown, M</t>
  </si>
  <si>
    <t>Pointe-Fortune, VL</t>
  </si>
  <si>
    <t>Montréal-Est, V</t>
  </si>
  <si>
    <t>Waskaganish, TC</t>
  </si>
  <si>
    <t>Kangiqsualujjuaq, TI</t>
  </si>
  <si>
    <t>Mayo, M</t>
  </si>
  <si>
    <t>Egan-Sud, M</t>
  </si>
  <si>
    <t>L'Isle-aux-Allumettes, M</t>
  </si>
  <si>
    <t>Saint-François-de-Sales, M</t>
  </si>
  <si>
    <t>Saint-Edmond-les-Plaines, M</t>
  </si>
  <si>
    <t>L'Ascension-de-Notre-Seigneur, P</t>
  </si>
  <si>
    <t>Saint-Ambroise, M</t>
  </si>
  <si>
    <t>Latulipe-et-Gaboury, CU</t>
  </si>
  <si>
    <t>Lac-Duparquet, NO</t>
  </si>
  <si>
    <t>Launay, CT</t>
  </si>
  <si>
    <t>Senneterre, V</t>
  </si>
  <si>
    <t>Ruisseau-des-Mineurs, NO</t>
  </si>
  <si>
    <t>Saint-René-de-Matane, M</t>
  </si>
  <si>
    <t>Saint-Donat, P</t>
  </si>
  <si>
    <t>Saint-Simon, P</t>
  </si>
  <si>
    <t>Saint-François-Xavier-de-Viger, M</t>
  </si>
  <si>
    <t>Saint-Eusèbe, P</t>
  </si>
  <si>
    <t>Sainte-Anne-de-la-Pocatière, P</t>
  </si>
  <si>
    <t>Sault-au-Cochon, NO</t>
  </si>
  <si>
    <t>Rivière-à-Pierre, M</t>
  </si>
  <si>
    <t>Villeroy, M</t>
  </si>
  <si>
    <t>Saint-Pierre-les-Becquets, M</t>
  </si>
  <si>
    <t>Sainte-Hélène-de-Chester, M</t>
  </si>
  <si>
    <t>Saint-Eugène, M</t>
  </si>
  <si>
    <t>Saint-Elphège, P</t>
  </si>
  <si>
    <t>Saint-Omer, M</t>
  </si>
  <si>
    <t>Saint-François-de-la-Rivière-du-Sud, M</t>
  </si>
  <si>
    <t>Saint-Henri, M</t>
  </si>
  <si>
    <t>Vallée-Jonction, M</t>
  </si>
  <si>
    <t>Saint-Magloire, M</t>
  </si>
  <si>
    <t>Saint-Honoré-de-Shenley, M</t>
  </si>
  <si>
    <t>Sainte-Praxède, P</t>
  </si>
  <si>
    <t>Saint-Édouard-de-Lotbinière, P</t>
  </si>
  <si>
    <t>Piopolis, M</t>
  </si>
  <si>
    <t>Saint-Isidore-de-Clifton, M</t>
  </si>
  <si>
    <t>Sainte-Anne-de-la-Rochelle, M</t>
  </si>
  <si>
    <t>Stanstead-Est, M</t>
  </si>
  <si>
    <t>Potton, CT</t>
  </si>
  <si>
    <t>Farnham, V</t>
  </si>
  <si>
    <t>Saint-Elzéar, M</t>
  </si>
  <si>
    <t>Rivière-Nouvelle, NO</t>
  </si>
  <si>
    <t>Sainte-Geneviève-de-Berthier, M</t>
  </si>
  <si>
    <t>Lac-Matawin, NO</t>
  </si>
  <si>
    <t>Lac-Supérieur, M</t>
  </si>
  <si>
    <t>Lac-des-Écorces, M</t>
  </si>
  <si>
    <t>Saint-Roch-de-Mékinac, P</t>
  </si>
  <si>
    <t>Sainte-Ursule, P</t>
  </si>
  <si>
    <t>Sorel-Tracy, V</t>
  </si>
  <si>
    <t>Saint-Jude, M</t>
  </si>
  <si>
    <t>Saint-Paul-de-l'Île-aux-Noix, M</t>
  </si>
  <si>
    <t>Saint-Jean-Baptiste, M</t>
  </si>
  <si>
    <t>Saint-Mathieu, M</t>
  </si>
  <si>
    <t>Saint-Rémi, V</t>
  </si>
  <si>
    <t>Saint-Anicet, M</t>
  </si>
  <si>
    <t>Rigaud, V</t>
  </si>
  <si>
    <t>Montréal-Ouest, V</t>
  </si>
  <si>
    <t>Waskaganish, VC</t>
  </si>
  <si>
    <t>Kangiqsualujjuaq, VN</t>
  </si>
  <si>
    <t>Montebello, M</t>
  </si>
  <si>
    <t>Gracefield, V</t>
  </si>
  <si>
    <t>Litchfield, M</t>
  </si>
  <si>
    <t>Saint-Prime, M</t>
  </si>
  <si>
    <t>Sainte-Jeanne-d'Arc, P</t>
  </si>
  <si>
    <t>Métabetchouan - Lac-à-la-Croix, V</t>
  </si>
  <si>
    <t>Saint-Charles-de-Bourget, M</t>
  </si>
  <si>
    <t>Laverlochère-Angliers, M</t>
  </si>
  <si>
    <t>Macamic, V</t>
  </si>
  <si>
    <t>Pikogan, R</t>
  </si>
  <si>
    <t>Val-d'Or, V</t>
  </si>
  <si>
    <t>Saint-Alexandre-des-Lacs, P</t>
  </si>
  <si>
    <t>Saint-Ulric, M</t>
  </si>
  <si>
    <t>Sainte-Angèle-de-Mérici, M</t>
  </si>
  <si>
    <t>Trois-Pistoles, V</t>
  </si>
  <si>
    <t>Saint-Hubert-de-Rivière-du-Loup, M</t>
  </si>
  <si>
    <t>Saint-Honoré-de-Témiscouata, M</t>
  </si>
  <si>
    <t>Sainte-Hélène-de-Kamouraska, M</t>
  </si>
  <si>
    <t>Saint-Alban, M</t>
  </si>
  <si>
    <t>Saint-Sylvère, M</t>
  </si>
  <si>
    <t>Sainte-Séraphine, P</t>
  </si>
  <si>
    <t>Saint-Félix-de-Kingsey, M</t>
  </si>
  <si>
    <t>Sainte-Monique, M</t>
  </si>
  <si>
    <t>Saint-Pamphile, V</t>
  </si>
  <si>
    <t>Saint-Just-de-Bretenières, M</t>
  </si>
  <si>
    <t>Saint-Lazare-de-Bellechasse, M</t>
  </si>
  <si>
    <t>Saint-Prosper, M</t>
  </si>
  <si>
    <t>Saint-Martin, P</t>
  </si>
  <si>
    <t>Saint-Fortunat, M</t>
  </si>
  <si>
    <t>Saint-Flavien, M</t>
  </si>
  <si>
    <t>Saint-Augustin-de-Woburn, P</t>
  </si>
  <si>
    <t>Scotstown, V</t>
  </si>
  <si>
    <t>Saint-François-Xavier-de-Brompton, M</t>
  </si>
  <si>
    <t>Waterville, V</t>
  </si>
  <si>
    <t>Saint-Benoît-du-Lac, M</t>
  </si>
  <si>
    <t>Frelighsburg, M</t>
  </si>
  <si>
    <t>Saint-Godefroi, CT</t>
  </si>
  <si>
    <t>Ruisseau-Ferguson, NO</t>
  </si>
  <si>
    <t>Saint-Gabriel, V</t>
  </si>
  <si>
    <t>Lac-Minaki, NO</t>
  </si>
  <si>
    <t>Lac-Tremblant-Nord, M</t>
  </si>
  <si>
    <t>Lac-Douaire, NO</t>
  </si>
  <si>
    <t>Saint-Séverin, P</t>
  </si>
  <si>
    <t>Saint-Justin, M</t>
  </si>
  <si>
    <t>Yamaska, M</t>
  </si>
  <si>
    <t>Saint-Liboire, M</t>
  </si>
  <si>
    <t>Saint-Sébastien, M</t>
  </si>
  <si>
    <t>Saint-Marc-sur-Richelieu, M</t>
  </si>
  <si>
    <t>Saint-Philippe, M</t>
  </si>
  <si>
    <t>Saint-Chrysostome, M</t>
  </si>
  <si>
    <t>Rivière-Beaudette, M</t>
  </si>
  <si>
    <t>Mont-Royal, V</t>
  </si>
  <si>
    <t>Waswanipi, TC</t>
  </si>
  <si>
    <t>Kangiqsujuaq, TI</t>
  </si>
  <si>
    <t>Montpellier, M</t>
  </si>
  <si>
    <t>Grand-Remous, M</t>
  </si>
  <si>
    <t>Mansfield-et-Pontefract, M</t>
  </si>
  <si>
    <t>Saint-Eugène-d'Argentenay, M</t>
  </si>
  <si>
    <t>Mont-Apica, NO</t>
  </si>
  <si>
    <t>Saint-David-de-Falardeau, M</t>
  </si>
  <si>
    <t>Les Lacs-du-Témiscamingue, NO</t>
  </si>
  <si>
    <t>Normétal, M</t>
  </si>
  <si>
    <t>Preissac, M</t>
  </si>
  <si>
    <t>Saint-Cléophas, P</t>
  </si>
  <si>
    <t>Sainte-Flavie, P</t>
  </si>
  <si>
    <t>Saint-Modeste, M</t>
  </si>
  <si>
    <t>Saint-Jean-de-la-Lande, M</t>
  </si>
  <si>
    <t>Saint-Gabriel-Lalemant, M</t>
  </si>
  <si>
    <t>Saint-Basile, V</t>
  </si>
  <si>
    <t>Wôlinak, R</t>
  </si>
  <si>
    <t>Saint-Louis-de-Blandford, M</t>
  </si>
  <si>
    <t>Saint-Germain-de-Grantham, M</t>
  </si>
  <si>
    <t>Sainte-Perpétue, P</t>
  </si>
  <si>
    <t>Saint-Roch-des-Aulnaies, P</t>
  </si>
  <si>
    <t>Saint-Paul-de-Montminy, M</t>
  </si>
  <si>
    <t>Saint-Léon-de-Standon, P</t>
  </si>
  <si>
    <t>Saint-Zacharie, M</t>
  </si>
  <si>
    <t>Saint-Philibert, M</t>
  </si>
  <si>
    <t>Saint-Jacques-de-Leeds, M</t>
  </si>
  <si>
    <t>Saint-Gilles, P</t>
  </si>
  <si>
    <t>Sainte-Cécile-de-Whitton, M</t>
  </si>
  <si>
    <t>Weedon, M</t>
  </si>
  <si>
    <t>Stoke, M</t>
  </si>
  <si>
    <t>Sainte-Catherine-de-Hatley, M</t>
  </si>
  <si>
    <t>Lac-Brome, V</t>
  </si>
  <si>
    <t>Saint-Siméon, P</t>
  </si>
  <si>
    <t>Saint-Alexis-de-Matapédia, M</t>
  </si>
  <si>
    <t>Saint-Gabriel-de-Brandon, M</t>
  </si>
  <si>
    <t>Lac-Santé, NO</t>
  </si>
  <si>
    <t>Lantier, M</t>
  </si>
  <si>
    <t>Lac-du-Cerf, M</t>
  </si>
  <si>
    <t>Saint-Tite, V</t>
  </si>
  <si>
    <t>Saint-Léon-le-Grand,  P</t>
  </si>
  <si>
    <t>Saint-Louis, M</t>
  </si>
  <si>
    <t>Saint-Valentin, M</t>
  </si>
  <si>
    <t>Saint-Mathieu-de-Beloeil, M</t>
  </si>
  <si>
    <t>Sainte-Barbe, M</t>
  </si>
  <si>
    <t>Saint-Clet, M</t>
  </si>
  <si>
    <t>Pointe-Claire, V</t>
  </si>
  <si>
    <t>Waswanipi, VC</t>
  </si>
  <si>
    <t>Kangiqsujuaq, VN</t>
  </si>
  <si>
    <t>Mulgrave-et-Derry, M</t>
  </si>
  <si>
    <t>Kazabazua, M</t>
  </si>
  <si>
    <t>Otter Lake, M</t>
  </si>
  <si>
    <t>Saint-Stanislas,  M</t>
  </si>
  <si>
    <t>Saint-Bruno, M</t>
  </si>
  <si>
    <t>Sainte-Rose-du-Nord, P</t>
  </si>
  <si>
    <t>Lorrainville, M</t>
  </si>
  <si>
    <t>Palmarolle, M</t>
  </si>
  <si>
    <t>Rochebaucourt, M</t>
  </si>
  <si>
    <t>Saint-Damase, M</t>
  </si>
  <si>
    <t>Sainte-Jeanne-d'Arc, VL</t>
  </si>
  <si>
    <t>Saint-Paul-de-la-Croix, P</t>
  </si>
  <si>
    <t>Saint-Juste-du-Lac, M</t>
  </si>
  <si>
    <t>Saint-Germain-de-Kamouraska, P</t>
  </si>
  <si>
    <t>Saint-Casimir, M</t>
  </si>
  <si>
    <t>Saint-Norbert-d'Arthabaska, M</t>
  </si>
  <si>
    <t>Saint-Guillaume, M</t>
  </si>
  <si>
    <t>Saint-François-du-Lac, M</t>
  </si>
  <si>
    <t>Tourville, M</t>
  </si>
  <si>
    <t>Saint-Pierre-de-la-Rivière-du-Sud, P</t>
  </si>
  <si>
    <t>Saint-Malachie, P</t>
  </si>
  <si>
    <t>Saint-René, P</t>
  </si>
  <si>
    <t>Saint-Jacques-le-Majeur-de-Wolfestown, P</t>
  </si>
  <si>
    <t>Saint-Janvier-de-Joly, M</t>
  </si>
  <si>
    <t>Saint-Ludger, M</t>
  </si>
  <si>
    <t>Westbury, CT</t>
  </si>
  <si>
    <t>Ulverton, M</t>
  </si>
  <si>
    <t>Saint-Étienne-de-Bolton, M</t>
  </si>
  <si>
    <t>Notre-Dame-de-Stanbridge, M</t>
  </si>
  <si>
    <t>Shigawake, M</t>
  </si>
  <si>
    <t>Saint-André-de-Restigouche, M</t>
  </si>
  <si>
    <t>Saint-Ignace-de-Loyola, M</t>
  </si>
  <si>
    <t>Manawan, R</t>
  </si>
  <si>
    <t>Montcalm, M</t>
  </si>
  <si>
    <t>Lac-Ernest, NO</t>
  </si>
  <si>
    <t>Trois-Rives, M</t>
  </si>
  <si>
    <t>Saint-Mathieu-du-Parc, M</t>
  </si>
  <si>
    <t>Saint-Marcel-de-Richelieu, M</t>
  </si>
  <si>
    <t>Venise-en-Québec, M</t>
  </si>
  <si>
    <t>Très-Saint-Sacrement, P</t>
  </si>
  <si>
    <t>Sainte-Justine-de-Newton, M</t>
  </si>
  <si>
    <t>Sainte-Anne-de-Bellevue, V</t>
  </si>
  <si>
    <t>Wemindji, TC</t>
  </si>
  <si>
    <t>Kangirsuk, TI</t>
  </si>
  <si>
    <t>Namur, M</t>
  </si>
  <si>
    <t>Kitigan Zibi, R</t>
  </si>
  <si>
    <t>Portage-du-Fort, VL</t>
  </si>
  <si>
    <t>Saint-Thomas-Didyme, M</t>
  </si>
  <si>
    <t>Sainte-Monique,  M</t>
  </si>
  <si>
    <t>Saint-Félix-d'Otis, M</t>
  </si>
  <si>
    <t>Moffet, M</t>
  </si>
  <si>
    <t>Poularies, M</t>
  </si>
  <si>
    <t>Saint-Dominique-du-Rosaire, M</t>
  </si>
  <si>
    <t>Sainte-Florence, M</t>
  </si>
  <si>
    <t>Sainte-Luce, M</t>
  </si>
  <si>
    <t>Whitworth, R</t>
  </si>
  <si>
    <t>Saint-Louis-du-Ha! Ha!, P</t>
  </si>
  <si>
    <t>Saint-Joseph-de-Kamouraska, P</t>
  </si>
  <si>
    <t>Sainte-Christine-d'Auvergne, M</t>
  </si>
  <si>
    <t>Saint-Rémi-de-Tingwick, M</t>
  </si>
  <si>
    <t>Saint-Lucien, M</t>
  </si>
  <si>
    <t>Saint-Léonard-d'Aston, M</t>
  </si>
  <si>
    <t>Saint-Michel-de-Bellechasse, M</t>
  </si>
  <si>
    <t>Saint-Simon-les-Mines, M</t>
  </si>
  <si>
    <t>Saint-Jean-de-Brébeuf, M</t>
  </si>
  <si>
    <t>Saint-Narcisse-de-Beaurivage, P</t>
  </si>
  <si>
    <t>Saint-Robert-Bellarmin, M</t>
  </si>
  <si>
    <t>Valcourt, CT</t>
  </si>
  <si>
    <t>Stanstead, CT</t>
  </si>
  <si>
    <t>Pike River, M</t>
  </si>
  <si>
    <t>Saint-François-d'Assise, M</t>
  </si>
  <si>
    <t>Saint-Norbert, P</t>
  </si>
  <si>
    <t>Notre-Dame-de-la-Merci, M</t>
  </si>
  <si>
    <t>Mont-Blanc, M</t>
  </si>
  <si>
    <t>Lac-Marguerite, NO</t>
  </si>
  <si>
    <t>Saint-Paulin, M</t>
  </si>
  <si>
    <t>Saint-Pie, V</t>
  </si>
  <si>
    <t>Sainte-Marthe, M</t>
  </si>
  <si>
    <t>Senneville, VL</t>
  </si>
  <si>
    <t>Wemindji, VC</t>
  </si>
  <si>
    <t>Kangirsuk, VN</t>
  </si>
  <si>
    <t>Notre-Dame-de-Bonsecours, M</t>
  </si>
  <si>
    <t>Lac-Lenôtre, NO</t>
  </si>
  <si>
    <t>Rapides-des-Joachims, M</t>
  </si>
  <si>
    <t>Saint-Gédéon, M</t>
  </si>
  <si>
    <t>Saint-Fulgence, M</t>
  </si>
  <si>
    <t>Nédélec, CT</t>
  </si>
  <si>
    <t>Rapide-Danseur, M</t>
  </si>
  <si>
    <t>Sainte-Gertrude-Manneville, M</t>
  </si>
  <si>
    <t>Sainte-Irène, P</t>
  </si>
  <si>
    <t>Saint-Gabriel-de-Rimouski, M</t>
  </si>
  <si>
    <t>Saint-Marc-du-Lac-Long, P</t>
  </si>
  <si>
    <t>Saint-Onésime-d'Ixworth, M</t>
  </si>
  <si>
    <t>Saint-Gilbert, P</t>
  </si>
  <si>
    <t>Saint-Rosaire, P</t>
  </si>
  <si>
    <t>Saint-Majorique-de-Grantham, P</t>
  </si>
  <si>
    <t>Saint-Wenceslas, M</t>
  </si>
  <si>
    <t>Saint-Nazaire-de-Dorchester, P</t>
  </si>
  <si>
    <t>Saint-Théophile, M</t>
  </si>
  <si>
    <t>Saint-Joseph-de-Coleraine, M</t>
  </si>
  <si>
    <t>Saint-Patrice-de-Beaurivage, M</t>
  </si>
  <si>
    <t>Saint-Romain, M</t>
  </si>
  <si>
    <t>Valcourt, V</t>
  </si>
  <si>
    <t>Stanstead, V</t>
  </si>
  <si>
    <t>Saint-Armand, M</t>
  </si>
  <si>
    <t>Rawdon, M</t>
  </si>
  <si>
    <t>Mont-Tremblant, V</t>
  </si>
  <si>
    <t>Lac-Oscar, NO</t>
  </si>
  <si>
    <t>Saint-Sévère, P</t>
  </si>
  <si>
    <t>Saint-Simon, M</t>
  </si>
  <si>
    <t>Saint-Lazare, V</t>
  </si>
  <si>
    <t>Westmount, V</t>
  </si>
  <si>
    <t>Whapmagoostui, TC</t>
  </si>
  <si>
    <t>Kawawachikamach, VK</t>
  </si>
  <si>
    <t>Notre-Dame-de-la-Paix, M</t>
  </si>
  <si>
    <t>Lac-Moselle, NO</t>
  </si>
  <si>
    <t>Shawville, M</t>
  </si>
  <si>
    <t>Saint-Henri-de-Taillon, M</t>
  </si>
  <si>
    <t>Saint-Honoré, V</t>
  </si>
  <si>
    <t>Notre-Dame-du-Nord, M</t>
  </si>
  <si>
    <t>Rivière-Ojima, NO</t>
  </si>
  <si>
    <t>Saint-Félix-de-Dalquier, M</t>
  </si>
  <si>
    <t>Sainte-Marguerite-Marie, M</t>
  </si>
  <si>
    <t>Saint-Joseph-de-Lepage, P</t>
  </si>
  <si>
    <t>Saint-Michel-du-Squatec, M</t>
  </si>
  <si>
    <t>Saint-Pacôme, M</t>
  </si>
  <si>
    <t>Saint-Léonard-de-Portneuf, M</t>
  </si>
  <si>
    <t>Saint-Samuel, M</t>
  </si>
  <si>
    <t>Saint-Pie-de-Guire, P</t>
  </si>
  <si>
    <t>Saint-Zéphirin-de-Courval, P</t>
  </si>
  <si>
    <t>Saint-Nérée-de-Bellechasse, M</t>
  </si>
  <si>
    <t>Saint-Julien, M</t>
  </si>
  <si>
    <t>Saint-Sylvestre, M</t>
  </si>
  <si>
    <t>Saint-Sébastien,  M</t>
  </si>
  <si>
    <t>Val-Joli, M</t>
  </si>
  <si>
    <t>Stukely-Sud, VL</t>
  </si>
  <si>
    <t>Sainte-Sabine, P</t>
  </si>
  <si>
    <t>Saint-Alphonse-Rodriguez, M</t>
  </si>
  <si>
    <t>Sainte-Agathe-des-Monts, V</t>
  </si>
  <si>
    <t>Lac-Saguay, VL</t>
  </si>
  <si>
    <t>Yamachiche, M</t>
  </si>
  <si>
    <t>Saint-Valérien-de-Milton, M</t>
  </si>
  <si>
    <t>Saint-Polycarpe, M</t>
  </si>
  <si>
    <t>Whapmagoostui, VC</t>
  </si>
  <si>
    <t>Killiniq, TI</t>
  </si>
  <si>
    <t>Notre-Dame-de-la-Salette, M</t>
  </si>
  <si>
    <t>Lac-Pythonga, NO</t>
  </si>
  <si>
    <t>Sheenboro, M</t>
  </si>
  <si>
    <t>Saint-Ludger-de-Milot, M</t>
  </si>
  <si>
    <t>Rémigny, M</t>
  </si>
  <si>
    <t>Roquemaure, M</t>
  </si>
  <si>
    <t>Saint-Marc-de-Figuery, P</t>
  </si>
  <si>
    <t>Saint-Léon-le-Grand, P</t>
  </si>
  <si>
    <t>Saint-Octave-de-Métis, P</t>
  </si>
  <si>
    <t>Saint-Pierre-de-Lamy, M</t>
  </si>
  <si>
    <t>Saint-Pascal, V</t>
  </si>
  <si>
    <t>Saint-Marc-des-Carrières, V</t>
  </si>
  <si>
    <t>Saints-Martyrs-Canadiens, P</t>
  </si>
  <si>
    <t>Wickham, M</t>
  </si>
  <si>
    <t>Saint-Philémon, P</t>
  </si>
  <si>
    <t>Saint-Pierre-de-Broughton, M</t>
  </si>
  <si>
    <t>Val-Alain, M</t>
  </si>
  <si>
    <t>Stornoway, M</t>
  </si>
  <si>
    <t>Windsor, V</t>
  </si>
  <si>
    <t>Saint-Ignace-de-Stanbridge, M</t>
  </si>
  <si>
    <t>Saint-Côme - Linière, M</t>
  </si>
  <si>
    <t>Sainte-Lucie-des-Laurentides, M</t>
  </si>
  <si>
    <t>Lac-Saint-Paul, M</t>
  </si>
  <si>
    <t>Saint-Télesphore, M</t>
  </si>
  <si>
    <t>Kuujjuaq, TI</t>
  </si>
  <si>
    <t>Papineauville, M</t>
  </si>
  <si>
    <t>Lac-Rapide, R</t>
  </si>
  <si>
    <t>Thorne, M</t>
  </si>
  <si>
    <t>Saint-Nazaire, M</t>
  </si>
  <si>
    <t>Saint-Bruno-de-Guigues, M</t>
  </si>
  <si>
    <t>Sainte-Germaine-Boulé, M</t>
  </si>
  <si>
    <t>Saint-Mathieu-d'Harricana, M</t>
  </si>
  <si>
    <t>Saint-Moïse, P</t>
  </si>
  <si>
    <t>Témiscouata-sur-le-Lac, V</t>
  </si>
  <si>
    <t>Saint-Philippe-de-Néri, P</t>
  </si>
  <si>
    <t>Saint-Raymond, V</t>
  </si>
  <si>
    <t>Saint-Valère, M</t>
  </si>
  <si>
    <t>Saint-Raphaël, M</t>
  </si>
  <si>
    <t>Thetford Mines, V</t>
  </si>
  <si>
    <t>Stratford, CT</t>
  </si>
  <si>
    <t>Stanbridge East, M</t>
  </si>
  <si>
    <t>Saint-Damien, P</t>
  </si>
  <si>
    <t>Val-David, VL</t>
  </si>
  <si>
    <t>Lac-Wagwabika, NO</t>
  </si>
  <si>
    <t>Saint-Zotique, M</t>
  </si>
  <si>
    <t>Kuujjuaq, VN</t>
  </si>
  <si>
    <t>Plaisance, M</t>
  </si>
  <si>
    <t>Lac-Sainte-Marie, M</t>
  </si>
  <si>
    <t>Waltham, M</t>
  </si>
  <si>
    <t>Saint-Édouard-de-Fabre, P</t>
  </si>
  <si>
    <t>Sainte-Hélène-de-Mancebourg, P</t>
  </si>
  <si>
    <t>Trécesson, CT</t>
  </si>
  <si>
    <t>Saint-Noël, VL</t>
  </si>
  <si>
    <t>Saint-Thuribe, P</t>
  </si>
  <si>
    <t>Tingwick, M</t>
  </si>
  <si>
    <t>Saint-Vallier, M</t>
  </si>
  <si>
    <t>Val-Racine, M</t>
  </si>
  <si>
    <t>Stanbridge Station, M</t>
  </si>
  <si>
    <t>Saint-Donat, M</t>
  </si>
  <si>
    <t>Val-des-Lacs, M</t>
  </si>
  <si>
    <t>L'Ascension, M</t>
  </si>
  <si>
    <t>Terrasse-Vaudreuil, M</t>
  </si>
  <si>
    <t>Kuujjuarapik, TI</t>
  </si>
  <si>
    <t>Ripon, M</t>
  </si>
  <si>
    <t>Low, CT</t>
  </si>
  <si>
    <t>Saint-Eugène-de-Guigues, M</t>
  </si>
  <si>
    <t>Saint-Lambert, P</t>
  </si>
  <si>
    <t>Saint-Tharcisius, P</t>
  </si>
  <si>
    <t>Saint-Ubalde, M</t>
  </si>
  <si>
    <t>Victoriaville, V</t>
  </si>
  <si>
    <t>Sutton, V</t>
  </si>
  <si>
    <t>Sainte-Béatrix, M</t>
  </si>
  <si>
    <t>Val-Morin, M</t>
  </si>
  <si>
    <t>Mont-Laurier, V</t>
  </si>
  <si>
    <t>Très-Saint-Rédempteur, M</t>
  </si>
  <si>
    <t>Kuujjuarapik, VN</t>
  </si>
  <si>
    <t>Saint-André-Avellin, M</t>
  </si>
  <si>
    <t>Maniwaki, V</t>
  </si>
  <si>
    <t>Témiscaming, V</t>
  </si>
  <si>
    <t>Taschereau, M</t>
  </si>
  <si>
    <t>Saint-Vianney, M</t>
  </si>
  <si>
    <t>Warwick, V</t>
  </si>
  <si>
    <t>Sainte-Émélie-de-l'Énergie, M</t>
  </si>
  <si>
    <t>Mont-Saint-Michel, M</t>
  </si>
  <si>
    <t>Vaudreuil-Dorion, V</t>
  </si>
  <si>
    <t>Puvirnituq, VN</t>
  </si>
  <si>
    <t>Saint-Émile-de-Suffolk, M</t>
  </si>
  <si>
    <t>Messines, M</t>
  </si>
  <si>
    <t>Timiskaming, R</t>
  </si>
  <si>
    <t>Val-Saint-Gilles, M</t>
  </si>
  <si>
    <t>Saint-Zénon-du-Lac-Humqui, P</t>
  </si>
  <si>
    <t>Sainte-Marcelline-de-Kildare, M</t>
  </si>
  <si>
    <t>Nominingue, M</t>
  </si>
  <si>
    <t>Vaudreuil-sur-le-Lac, VL</t>
  </si>
  <si>
    <t>Quaqtaq, TI</t>
  </si>
  <si>
    <t>Saint-Sixte, M</t>
  </si>
  <si>
    <t>Montcerf-Lytton, M</t>
  </si>
  <si>
    <t>Ville-Marie, V</t>
  </si>
  <si>
    <t>Sayabec, M</t>
  </si>
  <si>
    <t>Saint-Félix-de-Valois, M</t>
  </si>
  <si>
    <t>Notre-Dame-de-Pontmain, M</t>
  </si>
  <si>
    <t>Quaqtaq, VN</t>
  </si>
  <si>
    <t>Thurso, V</t>
  </si>
  <si>
    <t>Sainte-Thérèse-de-la-Gatineau, M</t>
  </si>
  <si>
    <t>Winneway, EI</t>
  </si>
  <si>
    <t>Val-Brillant, M</t>
  </si>
  <si>
    <t>Saint-Guillaume-Nord, NO</t>
  </si>
  <si>
    <t>Notre-Dame-du-Laus, M</t>
  </si>
  <si>
    <t>Rivière-Koksoak, NO</t>
  </si>
  <si>
    <t>Val-des-Bois, M</t>
  </si>
  <si>
    <t>Saint-Jean-de-Matha, M</t>
  </si>
  <si>
    <t>Rivière-Rouge, V</t>
  </si>
  <si>
    <t>Salluit, TI</t>
  </si>
  <si>
    <t>Saint-Michel-des-Saints, M</t>
  </si>
  <si>
    <t>Saint-Aimé-du-Lac-des-Îles, M</t>
  </si>
  <si>
    <t>Salluit, VN</t>
  </si>
  <si>
    <t>Saint-Zénon, M</t>
  </si>
  <si>
    <t>Sainte-Anne-du-Lac, M</t>
  </si>
  <si>
    <t>Tasiujaq, TI</t>
  </si>
  <si>
    <t>Tasiujaq, VN</t>
  </si>
  <si>
    <t>Umiujaq, TI</t>
  </si>
  <si>
    <t>Umiujaq, VN</t>
  </si>
  <si>
    <t>Bassins versants de niveau 1</t>
  </si>
  <si>
    <t>Tables de concertation régionale</t>
  </si>
  <si>
    <t>TCR07_Nord_de_l_estuaire_maritme</t>
  </si>
  <si>
    <t>1_Abitibi_Jamésie</t>
  </si>
  <si>
    <t>2_Manicouagan</t>
  </si>
  <si>
    <t>Indéterminé</t>
  </si>
  <si>
    <t>3_Baie_Missisquoi</t>
  </si>
  <si>
    <t>Harricana_Rivière</t>
  </si>
  <si>
    <t>Anglais_Rivière_aux</t>
  </si>
  <si>
    <t>Richelieu_Rivière</t>
  </si>
  <si>
    <t>Arbre_à_la_Croix_Ruisseau_de_l</t>
  </si>
  <si>
    <t>Bayonne_Rivière</t>
  </si>
  <si>
    <t>Bécancour_Rivière</t>
  </si>
  <si>
    <t>Beaumont_Ruisseau</t>
  </si>
  <si>
    <t>Châteauguay_Rivière</t>
  </si>
  <si>
    <t>Chaudière_Rivière</t>
  </si>
  <si>
    <t>Aguanish_Rivière</t>
  </si>
  <si>
    <t>Betsiamites_Rivière</t>
  </si>
  <si>
    <t>Aulneuse_Rivière</t>
  </si>
  <si>
    <t>Outaouais_Rivière_des</t>
  </si>
  <si>
    <t>Glaises_Ruisseau_aux</t>
  </si>
  <si>
    <t>Etchemin_Rivière</t>
  </si>
  <si>
    <t>Anse_à_Brillant_Rivière_de_l</t>
  </si>
  <si>
    <t>Alain_Ruisseau</t>
  </si>
  <si>
    <t>Belleau_Ruisseau_à</t>
  </si>
  <si>
    <t>Bras_Ruisseau_des</t>
  </si>
  <si>
    <t>Assomption_Rivière_l</t>
  </si>
  <si>
    <t>Saguenay_Rivière</t>
  </si>
  <si>
    <t>Bois_Blanc_Rivière_du</t>
  </si>
  <si>
    <t>Ristigouche_Rivière</t>
  </si>
  <si>
    <t>Cachée_Rivière</t>
  </si>
  <si>
    <t>Baie_des_Rochers_Rivière_de_la</t>
  </si>
  <si>
    <t>Brielle_Rivière</t>
  </si>
  <si>
    <t>Jarret_Ruisseau</t>
  </si>
  <si>
    <t>Basque_Cours_d_eau</t>
  </si>
  <si>
    <t>Beauport_Rivière</t>
  </si>
  <si>
    <t>Connecticut_River</t>
  </si>
  <si>
    <t>Saint-Jean_Rivière</t>
  </si>
  <si>
    <t>Saint-Maurice_Rivière</t>
  </si>
  <si>
    <t>Belle-Isle_Rivière</t>
  </si>
  <si>
    <t>Beaudette_Rivière</t>
  </si>
  <si>
    <t>Yamaska_Rivière</t>
  </si>
  <si>
    <t>4_Batiscan_Champlain</t>
  </si>
  <si>
    <t>Moose_Rivère</t>
  </si>
  <si>
    <t>Aulnes_Rivière_aux</t>
  </si>
  <si>
    <t>Batiscan_Rivière</t>
  </si>
  <si>
    <t>Charland_Ruisseau</t>
  </si>
  <si>
    <t>Bellechasse_Ruisseau</t>
  </si>
  <si>
    <t>Fraser_Ruisseau</t>
  </si>
  <si>
    <t>Michel_Ruisseau</t>
  </si>
  <si>
    <t>Aisley_Rivière</t>
  </si>
  <si>
    <t>Blanc_Ruisseau</t>
  </si>
  <si>
    <t>Barbin_Ruisseau</t>
  </si>
  <si>
    <t>Loup_Rivière_du</t>
  </si>
  <si>
    <t xml:space="preserve">Lallemand_Ruisseau_x000D_
_x000D_
</t>
  </si>
  <si>
    <t>Anse_à_Valleau_Ruisseau_de_l</t>
  </si>
  <si>
    <t>Anse_à_Beaufils_Rivière_de_l</t>
  </si>
  <si>
    <t>Charland_Rivière</t>
  </si>
  <si>
    <t>Fouquette_Rivière</t>
  </si>
  <si>
    <t>Grande_Ligne_Ruisseau</t>
  </si>
  <si>
    <t>Chêne_Rivière_du</t>
  </si>
  <si>
    <t>Basque_Rivière_du</t>
  </si>
  <si>
    <t>Colbert_Rivière</t>
  </si>
  <si>
    <t>Noir_Fossé</t>
  </si>
  <si>
    <t>Bic_Rivière_du</t>
  </si>
  <si>
    <t>Cap_Rouge_Rivière_du</t>
  </si>
  <si>
    <t>Saint-François_Rivière</t>
  </si>
  <si>
    <t>E.-Grondines_Ruisseau</t>
  </si>
  <si>
    <t>Delisle_Rivière</t>
  </si>
  <si>
    <t>5_Bayonne</t>
  </si>
  <si>
    <t>Nottaway_Rivière</t>
  </si>
  <si>
    <t>Barthélemy_Rivière</t>
  </si>
  <si>
    <t>Champlain_Rivière</t>
  </si>
  <si>
    <t>Chêne_Petite_rivière_du</t>
  </si>
  <si>
    <t>Boyer_Rivière</t>
  </si>
  <si>
    <t>La_Guerre_Rivière</t>
  </si>
  <si>
    <t>Akanehau_Ruisseau</t>
  </si>
  <si>
    <t>Blanche_Rivière</t>
  </si>
  <si>
    <t>Beaudet_Ruisseau</t>
  </si>
  <si>
    <t>Millette_Rivière</t>
  </si>
  <si>
    <t>Rouge</t>
  </si>
  <si>
    <t>Anse_au_Griffon_Rivière_de_l</t>
  </si>
  <si>
    <t>Anse_à_la_Barbe_Rivière_de_l</t>
  </si>
  <si>
    <t>Crémerie_Ruisseau_de_la</t>
  </si>
  <si>
    <t>Kamouraska_Rivière</t>
  </si>
  <si>
    <t>Maskinongé_Rivière</t>
  </si>
  <si>
    <t>Chicot_Rivière_du</t>
  </si>
  <si>
    <t>Besserer_Ruisseau</t>
  </si>
  <si>
    <t>David-Houle_Ruisseau</t>
  </si>
  <si>
    <t>Notre-Dame_Ruisseau</t>
  </si>
  <si>
    <t>Blanche_Petite_rivière</t>
  </si>
  <si>
    <t>Lac_Saint-Augustin_Décharge_du</t>
  </si>
  <si>
    <t>Étang_Ruisseau_De_l</t>
  </si>
  <si>
    <t>Graisse_Rivière_à_la</t>
  </si>
  <si>
    <t>6_Bécancour</t>
  </si>
  <si>
    <t>Betsiamites_Petite_rivière</t>
  </si>
  <si>
    <t>Cormier_Ruisseau</t>
  </si>
  <si>
    <t>Chaloupe_Rivière_la</t>
  </si>
  <si>
    <t>Ferme_Rivière_de_la</t>
  </si>
  <si>
    <t>Bras_Le</t>
  </si>
  <si>
    <t>McMillan_Ruisseau</t>
  </si>
  <si>
    <t>Anse_Verte_Ruisseau_de_l</t>
  </si>
  <si>
    <t>Bon-Désir_Ruisseau_de</t>
  </si>
  <si>
    <t>Sables_Rivière_aux</t>
  </si>
  <si>
    <t>Scie_Rivière_à_la</t>
  </si>
  <si>
    <t>Anse_Pleureuse_Rivière_de_l</t>
  </si>
  <si>
    <t>Anse_aux_Canards_Rivière_de_l</t>
  </si>
  <si>
    <t>Îlets_Ruisseau_des</t>
  </si>
  <si>
    <t>Chiens_Rivière_aux</t>
  </si>
  <si>
    <t>Blondelle_Ruisseau</t>
  </si>
  <si>
    <t>Frères_Rivière_des</t>
  </si>
  <si>
    <t>Pins_Rivière_aux</t>
  </si>
  <si>
    <t>Saint-Charles_Rivière</t>
  </si>
  <si>
    <t>Ferme_Ruisseau_de_la</t>
  </si>
  <si>
    <t>Rouge_Rivière</t>
  </si>
  <si>
    <t>7_Côte_du_Sud</t>
  </si>
  <si>
    <t>Grimard_Ruisseau</t>
  </si>
  <si>
    <t>Chaput_Cours_d_eau</t>
  </si>
  <si>
    <t>Gentilly_Rivière</t>
  </si>
  <si>
    <t>Corriveau_Ruisseau</t>
  </si>
  <si>
    <t>Saint-Jacques_Rivière</t>
  </si>
  <si>
    <t>Belles_Amours_Ruisseau_des</t>
  </si>
  <si>
    <t>Colombier_Rivière</t>
  </si>
  <si>
    <t>Couture_Ruisseau</t>
  </si>
  <si>
    <t>Saint-Charles_Ruisseau</t>
  </si>
  <si>
    <t>Ascah_Ruisseau</t>
  </si>
  <si>
    <t>Beattie_Rivière</t>
  </si>
  <si>
    <t>Jacques-Cartier_Rivière</t>
  </si>
  <si>
    <t>Ouelle_Rivière</t>
  </si>
  <si>
    <t>Grand_Ruisseau_Le</t>
  </si>
  <si>
    <t>Bois_Blanc_Ruisseau_du</t>
  </si>
  <si>
    <t>Landroche_Rivière</t>
  </si>
  <si>
    <t>Cap_à_la_Baleine_Ruisseau_du</t>
  </si>
  <si>
    <t>Frères_Ruisseau_des_</t>
  </si>
  <si>
    <t>8_Châteauguay</t>
  </si>
  <si>
    <t>Chapelle_Ruisseau_de_la</t>
  </si>
  <si>
    <t>Hertel_Ruisseau</t>
  </si>
  <si>
    <t>Glaises_Rivière_aux</t>
  </si>
  <si>
    <t>Église_Ruisseau_de_l</t>
  </si>
  <si>
    <t>Saint-Louis_Rivière</t>
  </si>
  <si>
    <t>Blanc-Sablon_Rivière_de</t>
  </si>
  <si>
    <t>Éperlan_Rivière</t>
  </si>
  <si>
    <t>du_petit_sault</t>
  </si>
  <si>
    <t>Yamachiche_Petite_rivière</t>
  </si>
  <si>
    <t>Beaudry_Ruisseau</t>
  </si>
  <si>
    <t>Bonaventure_Rivière</t>
  </si>
  <si>
    <t>Lamothe_Ruisseau</t>
  </si>
  <si>
    <t>Lapointe_Ruisseau</t>
  </si>
  <si>
    <t>Bonneau_Ruisseau</t>
  </si>
  <si>
    <t>Lemire_Rivière</t>
  </si>
  <si>
    <t>Sabrevois_Rivière</t>
  </si>
  <si>
    <t>Cap_Ruisseau_du</t>
  </si>
  <si>
    <t>La_Chevrotière_Rivière</t>
  </si>
  <si>
    <t>9_Chaudière</t>
  </si>
  <si>
    <t>Chasse_Rivière_à_la</t>
  </si>
  <si>
    <t>Lacoursière_Ruisseau</t>
  </si>
  <si>
    <t>Godefroy_Rivière</t>
  </si>
  <si>
    <t>Ferrée_Rivière</t>
  </si>
  <si>
    <t>Saint-Régis_Rivière</t>
  </si>
  <si>
    <t>Bouleau_Rivière_au</t>
  </si>
  <si>
    <t>Escoumins_Rivière_des</t>
  </si>
  <si>
    <t>Gaspard_Ruisseau</t>
  </si>
  <si>
    <t>Yamachiche_Rivière</t>
  </si>
  <si>
    <t>Belle_Anse_Ruisseau</t>
  </si>
  <si>
    <t>Brèche_à_Manon_Rivière_de_la</t>
  </si>
  <si>
    <t>Lockwell_Ruisseau</t>
  </si>
  <si>
    <t>Vases_Rivière_des</t>
  </si>
  <si>
    <t>Mascouche_Rivière</t>
  </si>
  <si>
    <t>Boudreault_Rivière_des</t>
  </si>
  <si>
    <t>Nicolet_Rivière</t>
  </si>
  <si>
    <t>Centrale_Rivière</t>
  </si>
  <si>
    <t>Langis_Cours_d_eau_chez</t>
  </si>
  <si>
    <t>10_Duplessis</t>
  </si>
  <si>
    <t>Chouinard_Ruisseau_des</t>
  </si>
  <si>
    <t>Nobert_Ruisseau</t>
  </si>
  <si>
    <t>Chicot_Rivière</t>
  </si>
  <si>
    <t>Marguerite_Rivière</t>
  </si>
  <si>
    <t>Lacaille_Rivière_à</t>
  </si>
  <si>
    <t>Brador_Est_Rivière</t>
  </si>
  <si>
    <t>Grande_Anse_Ruisseau_de_la</t>
  </si>
  <si>
    <t>Méthot_Ruisseau</t>
  </si>
  <si>
    <t>Bois_Brûlé_Ruisseau_du</t>
  </si>
  <si>
    <t>Caplan_Rivière</t>
  </si>
  <si>
    <t>Matte_Rivière_à</t>
  </si>
  <si>
    <t>Verte_Rivière</t>
  </si>
  <si>
    <t>Canards_Rivière_aux</t>
  </si>
  <si>
    <t>Gagnon_Ruisseau</t>
  </si>
  <si>
    <t>Louison-Gignac_Ruisseau_à</t>
  </si>
  <si>
    <t>11_Haute_Côte_Nord</t>
  </si>
  <si>
    <t>Franquelin_Rivière</t>
  </si>
  <si>
    <t>Pépin_Ruisseau</t>
  </si>
  <si>
    <t>Désy-Sylvestre_Ruisseau</t>
  </si>
  <si>
    <t>Moulin_Rivière_du</t>
  </si>
  <si>
    <t>Mères_Rivière_des</t>
  </si>
  <si>
    <t>Saumons_Rivière_aux</t>
  </si>
  <si>
    <t>Brador_Rivière</t>
  </si>
  <si>
    <t>Grandes_Bergeronnes_Rivière_des</t>
  </si>
  <si>
    <t>Rondeau_Ruisseau</t>
  </si>
  <si>
    <t>Cap_des_Rosiers,_Ruisseau_du</t>
  </si>
  <si>
    <t>Cascapédia_Petite_rivière</t>
  </si>
  <si>
    <t>Roches_Rivière_des</t>
  </si>
  <si>
    <t>Pinière_Ruisseau_de_la</t>
  </si>
  <si>
    <t>Cap_aux_Oies_Ruisseau_du</t>
  </si>
  <si>
    <t>Germain-Roy_Rivière</t>
  </si>
  <si>
    <t>12_Chêne</t>
  </si>
  <si>
    <t>Godbout_Petite_rivière</t>
  </si>
  <si>
    <t>Pères_Ruisseau_des</t>
  </si>
  <si>
    <t>Orignaux_Rivière_aux</t>
  </si>
  <si>
    <t>Port_Joli_Rivière</t>
  </si>
  <si>
    <t>Suzanne_Rivière</t>
  </si>
  <si>
    <t>Brochu_Rivière</t>
  </si>
  <si>
    <t>Jean-Raymond_Ruisseau</t>
  </si>
  <si>
    <t>Saint-Eustache_Ruisseau</t>
  </si>
  <si>
    <t>Cap_Rouge_Ruisseau_du</t>
  </si>
  <si>
    <t>Cascapédia_Rivière</t>
  </si>
  <si>
    <t>Thibeault_Ruisseau</t>
  </si>
  <si>
    <t>Cazeau_Rivière</t>
  </si>
  <si>
    <t>Girard_Rivière_à</t>
  </si>
  <si>
    <t>Petit_Moulin_à_Scie_Ruisseau_du</t>
  </si>
  <si>
    <t>13_Lièvre</t>
  </si>
  <si>
    <t>Godbout_Rivière</t>
  </si>
  <si>
    <t>Petit_Chenal_d_en_Bas_Ruisseau_du</t>
  </si>
  <si>
    <t>Saint-Claude_Ruisseau</t>
  </si>
  <si>
    <t>Tortue_Rivière_de_la</t>
  </si>
  <si>
    <t>Brunelle_Ruisseau</t>
  </si>
  <si>
    <t>Laval_Rivière</t>
  </si>
  <si>
    <t>Sault_à_la_Biche_Ruisseau_du</t>
  </si>
  <si>
    <t>Cap-Chat_Rivière</t>
  </si>
  <si>
    <t>Castigan_Ruisseau_de</t>
  </si>
  <si>
    <t>Chaloupe_Ruisseau_à_la</t>
  </si>
  <si>
    <t>Gouèche_Ruisseau_de_la</t>
  </si>
  <si>
    <t>Portneuf_Rivière</t>
  </si>
  <si>
    <t>14_Loup_Yamachiche</t>
  </si>
  <si>
    <t>Labrie_Rivière_à</t>
  </si>
  <si>
    <t>Sainte-Croix_Ruisseau</t>
  </si>
  <si>
    <t>Calumet_Petite_rivière_du</t>
  </si>
  <si>
    <t>Moreau_Rivière</t>
  </si>
  <si>
    <t>Castor_Ruisseau_du</t>
  </si>
  <si>
    <t>Castilloux_Ruisseau</t>
  </si>
  <si>
    <t>Chaud_Ruisseau</t>
  </si>
  <si>
    <t>Grands_Méchins_Rivière_des</t>
  </si>
  <si>
    <t>Sainte-Anne_Rivière</t>
  </si>
  <si>
    <t>15_Nord</t>
  </si>
  <si>
    <t>Manicouagan_Rivière</t>
  </si>
  <si>
    <t>Sud_Rivière_du</t>
  </si>
  <si>
    <t>Calumet_Rivière_du</t>
  </si>
  <si>
    <t>Moulin_à_Baude_Rivière_du</t>
  </si>
  <si>
    <t>Chouinard_Ruisseau_à</t>
  </si>
  <si>
    <t>Cullens_Ruisseau</t>
  </si>
  <si>
    <t>Chaux_Ruisseau_à</t>
  </si>
  <si>
    <t>Gros_Ruisseau_Le</t>
  </si>
  <si>
    <t>Saint-Ignace_Chenal</t>
  </si>
  <si>
    <t>16_Etchemin</t>
  </si>
  <si>
    <t>Mistassini_Rivière</t>
  </si>
  <si>
    <t>Grand_Fossé_Le</t>
  </si>
  <si>
    <t>Tortue_Rivière</t>
  </si>
  <si>
    <t>Cayes_Noires_Ruisseau_des</t>
  </si>
  <si>
    <t>Petite_Romaine_La</t>
  </si>
  <si>
    <t>Chute_Ruisseau_à_la</t>
  </si>
  <si>
    <t>Day_Ruisseau_à</t>
  </si>
  <si>
    <t>Grosses_Roches_Ruisseau_des</t>
  </si>
  <si>
    <t>17_Gaspésie_Nord</t>
  </si>
  <si>
    <t>Outardes_Rivière_aux</t>
  </si>
  <si>
    <t>Grand_Pré_Ruisseau</t>
  </si>
  <si>
    <t>Trois_Saumons_Rivière</t>
  </si>
  <si>
    <t>Chaloupe_Rivière_à_la</t>
  </si>
  <si>
    <t>Petites_Bergeronnes_Rivière_des</t>
  </si>
  <si>
    <t>Claude_Rivière_à</t>
  </si>
  <si>
    <t>Dow_Ruisseau</t>
  </si>
  <si>
    <t>Côte_à_Pontage_Ruisseau_de_la</t>
  </si>
  <si>
    <t>Harton_Rivière</t>
  </si>
  <si>
    <t>18_Gaspésie_Sud</t>
  </si>
  <si>
    <t>Papinachois_Rivière_de</t>
  </si>
  <si>
    <t>Vincelotte_Rivière</t>
  </si>
  <si>
    <t>Chécatica_Rivière</t>
  </si>
  <si>
    <t>Petits_Escoumins_Rivière_des</t>
  </si>
  <si>
    <t>Dartmouth_Rivière</t>
  </si>
  <si>
    <t>Éperlan_Ruisseau_de_l</t>
  </si>
  <si>
    <t>Côte_à_Terre_Forte_Ruisseau_de_la</t>
  </si>
  <si>
    <t>Hâtée_Rivière</t>
  </si>
  <si>
    <t>19_Sept</t>
  </si>
  <si>
    <t>Petit_Mai_Rivière</t>
  </si>
  <si>
    <t>Churchill_Fleuve</t>
  </si>
  <si>
    <t>Pied_des_Crans_Ruisseau_du</t>
  </si>
  <si>
    <t>Échalote_Ruisseau_à_l</t>
  </si>
  <si>
    <t>Garette_Ruisseau_à</t>
  </si>
  <si>
    <t>Côté_Petit_ruisseau</t>
  </si>
  <si>
    <t>Jaco-Hughes_Ruisseau</t>
  </si>
  <si>
    <t>20_Jacques_Cartier</t>
  </si>
  <si>
    <t>Pointe_à_la_Croix_Ruisseau_de_la</t>
  </si>
  <si>
    <t>Coacoachou_Rivière</t>
  </si>
  <si>
    <t>Pit-Fortin_Ruisseau</t>
  </si>
  <si>
    <t>Flétan_Ruisseau_à</t>
  </si>
  <si>
    <t>Glenburnie_Ruisseau</t>
  </si>
  <si>
    <t>Entre_Deux_Caps_Ruisseau</t>
  </si>
  <si>
    <t>Keable_Ruisseau</t>
  </si>
  <si>
    <t>21_Kamouraska_L_Islet_du_Loup</t>
  </si>
  <si>
    <t>Potvin_Rivière</t>
  </si>
  <si>
    <t>Coconipi_Rivière</t>
  </si>
  <si>
    <t>Fournier_Ruisseau_à</t>
  </si>
  <si>
    <t>Grand_Pabos_Ouest_Rivière_du</t>
  </si>
  <si>
    <t>Friponne_Ruisseau_de_la</t>
  </si>
  <si>
    <t>Lac_Astle_Décharge_du</t>
  </si>
  <si>
    <t>22_L_Assomption</t>
  </si>
  <si>
    <t>Poulin_Ruisseau_à</t>
  </si>
  <si>
    <t>Saint-Joseph_Rivière</t>
  </si>
  <si>
    <t>Collard_Ruisseau_à</t>
  </si>
  <si>
    <t>Rouge_Ruisseau</t>
  </si>
  <si>
    <t>Grand_Pabos_Rivière_du</t>
  </si>
  <si>
    <t>Gouffre_Rivière_du</t>
  </si>
  <si>
    <t>Lebrun_Ruisseau</t>
  </si>
  <si>
    <t>23_Lac_Saint_Jean</t>
  </si>
  <si>
    <t>Ragueneau_Rivière</t>
  </si>
  <si>
    <t>Sarrazin_Ruisseau</t>
  </si>
  <si>
    <t>Corneille_Rivière_de_la</t>
  </si>
  <si>
    <t>Sault_au_Mouton_Rivière_du</t>
  </si>
  <si>
    <t>Grand_Bryat_Ruisseau_le</t>
  </si>
  <si>
    <t>Grande_Rivière_La</t>
  </si>
  <si>
    <t>Grande_Crique_Ruisseau_de_la</t>
  </si>
  <si>
    <t>Lefrançois_Rivière_des</t>
  </si>
  <si>
    <t>24_Maskinongé</t>
  </si>
  <si>
    <t>Raymond_Ruisseau</t>
  </si>
  <si>
    <t>Tranchemontagne_Ruisseau</t>
  </si>
  <si>
    <t>Couture_Rivière</t>
  </si>
  <si>
    <t>Sault_aux_Cochons_Rivière_du</t>
  </si>
  <si>
    <t>Îlots_Ruisseau_des</t>
  </si>
  <si>
    <t>Grande_Pointe_Ruisseau_de_la</t>
  </si>
  <si>
    <t>Lepage_Cours_d_eau</t>
  </si>
  <si>
    <t>25_Matapédia_Restigouche</t>
  </si>
  <si>
    <t>Rosiers_Rivière_aux</t>
  </si>
  <si>
    <t>Coxipi_Petite_rivière</t>
  </si>
  <si>
    <t>Sirois_Ruisseau</t>
  </si>
  <si>
    <t>Jean_Ruisseau_des</t>
  </si>
  <si>
    <t>Loutre_Ruisseau_à_la</t>
  </si>
  <si>
    <t>26_Mille_Îles</t>
  </si>
  <si>
    <t>Saint-Athanase_Ouest_Rivière</t>
  </si>
  <si>
    <t>Coxipi_Rivière</t>
  </si>
  <si>
    <t>Truite_Rivière_à_la</t>
  </si>
  <si>
    <t>Joncas_Ruisseau_à</t>
  </si>
  <si>
    <t>Jean_Ruisseau</t>
  </si>
  <si>
    <t>27_Charlevoix_Montmorency</t>
  </si>
  <si>
    <t>Saint-Athanase_Rivière</t>
  </si>
  <si>
    <t>Croix_Rivière_à_la</t>
  </si>
  <si>
    <t>Vases_Ruisseau_aux</t>
  </si>
  <si>
    <t>Grand-Cloridorme_Rivière_du</t>
  </si>
  <si>
    <t>Kilmore_Ruisseau</t>
  </si>
  <si>
    <t>Jean-Gousse_Ruisseau_à</t>
  </si>
  <si>
    <t>Matane_Rivière</t>
  </si>
  <si>
    <t>28_Nicolet</t>
  </si>
  <si>
    <t>Saint-Augustin_Ruisseau</t>
  </si>
  <si>
    <t>Darby_Rivière</t>
  </si>
  <si>
    <t>Grande_Tourelle_Ruisseau_de_la</t>
  </si>
  <si>
    <t>Leblanc_Ruisseau</t>
  </si>
  <si>
    <t>Jean-Noël_Rivière</t>
  </si>
  <si>
    <t>Mitis_Rivière</t>
  </si>
  <si>
    <t>29_Richelieu</t>
  </si>
  <si>
    <t>Sainte-Anne_Ruisseau</t>
  </si>
  <si>
    <t>Donais_Ruisseau</t>
  </si>
  <si>
    <t>Grande_Vallée_Rivière_de_la</t>
  </si>
  <si>
    <t>Lévesque_Ruisseau</t>
  </si>
  <si>
    <t>Jureux_Ruisseau</t>
  </si>
  <si>
    <t>Petit_Mitis_Rivière_du</t>
  </si>
  <si>
    <t>30_Nord_Est_du_Bas_Saint_Laurent</t>
  </si>
  <si>
    <t>Saint-Nicolas_Petit_ruisseau</t>
  </si>
  <si>
    <t>Duck_Rivière</t>
  </si>
  <si>
    <t>Grands_Capucins_Rivière_des</t>
  </si>
  <si>
    <t>Martien_Ruisseau</t>
  </si>
  <si>
    <t>Le_Moyne_Rivière</t>
  </si>
  <si>
    <t>Petit_Sault_Rivière_du</t>
  </si>
  <si>
    <t>31_Rouge_Petite_Nation_Saumon</t>
  </si>
  <si>
    <t>Saint-Nicolas_Rivière</t>
  </si>
  <si>
    <t>Est_Rivière_de_l</t>
  </si>
  <si>
    <t>Gros_Morne_Rivière_du</t>
  </si>
  <si>
    <t>Mon_Rougeau_Ruisseau_à</t>
  </si>
  <si>
    <t>Lefrançois_Ruisseau</t>
  </si>
  <si>
    <t>Petite_Matane_Rivière</t>
  </si>
  <si>
    <t>32_Saguenay</t>
  </si>
  <si>
    <t>Saint-Pancrace_Ruisseau</t>
  </si>
  <si>
    <t>Étamamiou_Rivière</t>
  </si>
  <si>
    <t>Isidore-Pelletier_Cours_d_eau</t>
  </si>
  <si>
    <t>Murphy_Rivière</t>
  </si>
  <si>
    <t>Loutre_Rivière_à_la</t>
  </si>
  <si>
    <t>Pierre_Ruisseau_à</t>
  </si>
  <si>
    <t>33_Capitale</t>
  </si>
  <si>
    <t>Saint-Pierre_Ruisseau</t>
  </si>
  <si>
    <t>Fournier_Crique_à</t>
  </si>
  <si>
    <t>Jalbert_Ruisseau</t>
  </si>
  <si>
    <t>Nouvelle_Rivière</t>
  </si>
  <si>
    <t>Mailloux_Rivière</t>
  </si>
  <si>
    <t>Plourde_Ruisseau</t>
  </si>
  <si>
    <t>34_Saint_François</t>
  </si>
  <si>
    <t>Trinité_Petite_rivière_de_la</t>
  </si>
  <si>
    <t>Graines_Rivière_aux</t>
  </si>
  <si>
    <t>Jaune_Ruisseau</t>
  </si>
  <si>
    <t>O_Henry_Ruisseau_à</t>
  </si>
  <si>
    <t>Malbaie_Rivière</t>
  </si>
  <si>
    <t>Porc-Pic_Rivière</t>
  </si>
  <si>
    <t>35_Fleuve_Saint_Jean</t>
  </si>
  <si>
    <t>Trinité_Rivière_de_la</t>
  </si>
  <si>
    <t>Grande_Baie_Rivière_de_la</t>
  </si>
  <si>
    <t>Kavanagh_Ruisseau</t>
  </si>
  <si>
    <t>Paspébiac_Rivière</t>
  </si>
  <si>
    <t>Marguerite_Ruisseau</t>
  </si>
  <si>
    <t>Rimouski_Rivière</t>
  </si>
  <si>
    <t>36_Saint_Maurice</t>
  </si>
  <si>
    <t>Grande_Coulée_Ruisseau_de_la</t>
  </si>
  <si>
    <t>_</t>
  </si>
  <si>
    <t>Madeleine_Petite_rivière</t>
  </si>
  <si>
    <t>Petit_Pabos_Rivière_du</t>
  </si>
  <si>
    <t>Marsolet_Rivière</t>
  </si>
  <si>
    <t>Rivard_Ruisseau</t>
  </si>
  <si>
    <t>37_Sainte_Anne</t>
  </si>
  <si>
    <t>Madeleine_Rivière</t>
  </si>
  <si>
    <t>Petite_rivière_La</t>
  </si>
  <si>
    <t>Martine_Ruisseau_de_la</t>
  </si>
  <si>
    <t>Savard_Ruisseau</t>
  </si>
  <si>
    <t>38_Témiscamingue</t>
  </si>
  <si>
    <t>Gros_Mécatina_Rivière_du</t>
  </si>
  <si>
    <t>Portage_Rivière_du</t>
  </si>
  <si>
    <t>Montmorency_Rivière</t>
  </si>
  <si>
    <t>Sem_Ruisseau_à</t>
  </si>
  <si>
    <t>39_Vaudreuil_Soulanges</t>
  </si>
  <si>
    <t>Gros_Poteau_Ruisseau_du</t>
  </si>
  <si>
    <t>Manche-d_Épée_Rivière_de</t>
  </si>
  <si>
    <t>Port-Daniel_du_Milieu_Rivière</t>
  </si>
  <si>
    <t>Moulin_Rivière_du_</t>
  </si>
  <si>
    <t>Sud-Ouest_Rivière_du</t>
  </si>
  <si>
    <t>40_Yamaska</t>
  </si>
  <si>
    <t>Hall_Rivière</t>
  </si>
  <si>
    <t>Marcel-Vallée_Ruisseau</t>
  </si>
  <si>
    <t>Port-Daniel_Petite_rivière</t>
  </si>
  <si>
    <t>Noire_Rivière</t>
  </si>
  <si>
    <t>Tartigou_Rivière</t>
  </si>
  <si>
    <t>Île_Jésus_Ruisseau_de_l</t>
  </si>
  <si>
    <t>Marsoui_Rivière</t>
  </si>
  <si>
    <t>Port-Daniel_Rivière</t>
  </si>
  <si>
    <t>Pednaud,_Ruisseau</t>
  </si>
  <si>
    <t>Trois_Pistoles_Rivière_des</t>
  </si>
  <si>
    <t>Îles_de_Mai_Rivière_des</t>
  </si>
  <si>
    <t>Martre_Rivière_à_la</t>
  </si>
  <si>
    <t>Petit_Pré_Rivière_du</t>
  </si>
  <si>
    <t>Vapeur_Ruisseau_de_la</t>
  </si>
  <si>
    <t>Jambons_Ruisseau_aux</t>
  </si>
  <si>
    <t>McKoy_Ruisseau</t>
  </si>
  <si>
    <t>Saint-Godefroi_Rivière_de</t>
  </si>
  <si>
    <t>Petit_Sault_Ruisseau_du</t>
  </si>
  <si>
    <t>Jim-Hearst_Rivière_à</t>
  </si>
  <si>
    <t>Mont-Louis_Rivière_de</t>
  </si>
  <si>
    <t>Saint-Siméon_Rivière</t>
  </si>
  <si>
    <t>Port_au_Persil_Rivière_du</t>
  </si>
  <si>
    <t>Jupitagon_Rivière</t>
  </si>
  <si>
    <t>Mont-Saint-Pierre_Rivière_de</t>
  </si>
  <si>
    <t>Shigawake_Rivière</t>
  </si>
  <si>
    <t>Port_au_Saumon_Rivière_du</t>
  </si>
  <si>
    <t>Kécarpoui_Rivière</t>
  </si>
  <si>
    <t>Moulin_Ruisseau_du</t>
  </si>
  <si>
    <t>Stewart_Rivière</t>
  </si>
  <si>
    <t>Port_aux_Quilles_Rivière_du</t>
  </si>
  <si>
    <t>Kegaska_Rivière</t>
  </si>
  <si>
    <t>Olives_Ruisseau_des</t>
  </si>
  <si>
    <t>Prémont_Ruisseau_à</t>
  </si>
  <si>
    <t>Lac_de_l_Aqueduc_Rivière_du</t>
  </si>
  <si>
    <t>Panier_Ruisseau</t>
  </si>
  <si>
    <t>Rang_Saint-Laurent_Ruisseau_du</t>
  </si>
  <si>
    <t>Lechasseur_Rivière</t>
  </si>
  <si>
    <t>Patates_Ruisseau_à</t>
  </si>
  <si>
    <t>Réservoir_Ruisseau_du_</t>
  </si>
  <si>
    <t>Long_Ruisseau</t>
  </si>
  <si>
    <t>Petit-Cloridorme_Rivière_du</t>
  </si>
  <si>
    <t>Loups_Marins_Rivière_aux</t>
  </si>
  <si>
    <t>Petite_Vallée_Rivière_de_la</t>
  </si>
  <si>
    <t>Sainte-Catherine_Ruisseau</t>
  </si>
  <si>
    <t>Magpie_Rivière</t>
  </si>
  <si>
    <t>Petits_Capucins_Ruisseau_des</t>
  </si>
  <si>
    <t>Saint-François_Petite_rivière</t>
  </si>
  <si>
    <t>Manitou_Rivière</t>
  </si>
  <si>
    <t>Portage_Ruisseau_du_</t>
  </si>
  <si>
    <t>Sault_à_la_Puce_Rivière_du</t>
  </si>
  <si>
    <t>Matamec_Rivière</t>
  </si>
  <si>
    <t>Prêtre_Ruisseau_du</t>
  </si>
  <si>
    <t>Sault_à_Mouton_Ruisseau_du</t>
  </si>
  <si>
    <t>Middle_Bay_Rivière_de</t>
  </si>
  <si>
    <t>Rebours_Ruisseau_à</t>
  </si>
  <si>
    <t>Seigneur_Rivière_du</t>
  </si>
  <si>
    <t>Milieu_Petite_rivière_du</t>
  </si>
  <si>
    <t>Renard_Petite_rivière_au</t>
  </si>
  <si>
    <t>Thivierge_Cours_d_eau</t>
  </si>
  <si>
    <t>Milieu_Rivière_du</t>
  </si>
  <si>
    <t>Renard_Rivière_au</t>
  </si>
  <si>
    <t>Valin_Rivière</t>
  </si>
  <si>
    <t>Mingan_Rivière</t>
  </si>
  <si>
    <t>Sainte-Anne_Petite_rivière</t>
  </si>
  <si>
    <t>Verreault_Ruisseau</t>
  </si>
  <si>
    <t>Moïse_Ruisseau_à</t>
  </si>
  <si>
    <t>Vieille_Rivière_La</t>
  </si>
  <si>
    <t>Moisie_Rivière</t>
  </si>
  <si>
    <t>Musquanousse_Rivière</t>
  </si>
  <si>
    <t>Seal_Cove_Rivière</t>
  </si>
  <si>
    <t>Musquaro_Rivière</t>
  </si>
  <si>
    <t>Vallée_Ruisseau</t>
  </si>
  <si>
    <t>Nabisipi_Rivière</t>
  </si>
  <si>
    <t>York_Rivière</t>
  </si>
  <si>
    <t>Napetipi_Rivière</t>
  </si>
  <si>
    <t>Natashquan_Petite_rivière</t>
  </si>
  <si>
    <t>Natashquan_Rivière</t>
  </si>
  <si>
    <t>Nétagamiou_Rivière</t>
  </si>
  <si>
    <t>Nord-Ouest_Rivière_du</t>
  </si>
  <si>
    <t>Olomane_Rivière</t>
  </si>
  <si>
    <t>Ouest_Rivière_du</t>
  </si>
  <si>
    <t>Ouest_Ruisseau_du</t>
  </si>
  <si>
    <t>Ours_Rivière_à_l</t>
  </si>
  <si>
    <t>Ours_Ruisseau_de_l</t>
  </si>
  <si>
    <t>Pagachou_Ruisseau</t>
  </si>
  <si>
    <t>Pashashibou_Rivière</t>
  </si>
  <si>
    <t>Pentecôte_Rivière</t>
  </si>
  <si>
    <t>Petit_Mécatina_Rivière_du</t>
  </si>
  <si>
    <t>Piashti_Petite_rivière</t>
  </si>
  <si>
    <t>Piashti_Rivière</t>
  </si>
  <si>
    <t>Pigou_Rivière</t>
  </si>
  <si>
    <t>Pointe_à_la_Perche_Ruisseau_de_la</t>
  </si>
  <si>
    <t>Pontbriand_Rivière</t>
  </si>
  <si>
    <t>Quetachou_Rivière</t>
  </si>
  <si>
    <t>Rapides_Rivière_des</t>
  </si>
  <si>
    <t>Riverin_Rivière</t>
  </si>
  <si>
    <t>Rochers_Rivière_aux</t>
  </si>
  <si>
    <t>Romaine_Rivière</t>
  </si>
  <si>
    <t>Ruel_Ruisseau</t>
  </si>
  <si>
    <t>Saint-Augustin_Rivière</t>
  </si>
  <si>
    <t>Saint-Charles_Est_Ruisseau</t>
  </si>
  <si>
    <t>Saint-Charles_Ouest_Ruisseau</t>
  </si>
  <si>
    <t>Sainte-Marguerite_Rivière</t>
  </si>
  <si>
    <t>Saint-Paul_Rivière</t>
  </si>
  <si>
    <t>Salmon_Bay_Rivière_de</t>
  </si>
  <si>
    <t>Sault_Blanc_Rivière_du</t>
  </si>
  <si>
    <t>Sault_Plat_Rivière_du_</t>
  </si>
  <si>
    <t>Sheldrake_Rivière</t>
  </si>
  <si>
    <t>Tonnerre_Rivière_au</t>
  </si>
  <si>
    <t>Trois_Soeurs_Ruisseau_des</t>
  </si>
  <si>
    <t>Uahtauakau_Rivière</t>
  </si>
  <si>
    <t>Vachon_Rivière</t>
  </si>
  <si>
    <t>Véco_Rivière</t>
  </si>
  <si>
    <t>Vieux_Fort_Rivière_du</t>
  </si>
  <si>
    <t>Washicoutai_Rivière</t>
  </si>
  <si>
    <t>Watshishou_Petite_rivière</t>
  </si>
  <si>
    <t>Watshishou_Rivière</t>
  </si>
  <si>
    <t>Whitley_Gulch_Ruisseau</t>
  </si>
  <si>
    <t xml:space="preserve"> </t>
  </si>
  <si>
    <t>MUS_CO_OutCalcul</t>
  </si>
  <si>
    <t>MUS_NM_MUN</t>
  </si>
  <si>
    <t>Rhu_2020</t>
  </si>
  <si>
    <t>Rhy_2020</t>
  </si>
  <si>
    <t>Vt 2020</t>
  </si>
  <si>
    <t>Vt 2020arr</t>
  </si>
  <si>
    <t>Montréal-Est</t>
  </si>
  <si>
    <t>Westmount</t>
  </si>
  <si>
    <t>Montréal-Ouest</t>
  </si>
  <si>
    <t>Côte-Saint-Luc</t>
  </si>
  <si>
    <t>Hampstead</t>
  </si>
  <si>
    <t>Mont-Royal</t>
  </si>
  <si>
    <t>Dorval</t>
  </si>
  <si>
    <t>L'Île-Dorval</t>
  </si>
  <si>
    <t>Pointe-Claire</t>
  </si>
  <si>
    <t>Kirkland</t>
  </si>
  <si>
    <t>Beaconsfield</t>
  </si>
  <si>
    <t>Baie-D'Urfé</t>
  </si>
  <si>
    <t>Sainte-Anne-de-Bellevue</t>
  </si>
  <si>
    <t>Senneville</t>
  </si>
  <si>
    <t>Dollard-Des Ormeaux</t>
  </si>
  <si>
    <t>Maria</t>
  </si>
  <si>
    <t>Carleton-sur-Mer</t>
  </si>
  <si>
    <t>Nouvelle</t>
  </si>
  <si>
    <t>Escuminac</t>
  </si>
  <si>
    <t>Pointe-à-la-Croix</t>
  </si>
  <si>
    <t>Ristigouche-Partie-Sud-Est</t>
  </si>
  <si>
    <t>Saint-André-de-Restigouche</t>
  </si>
  <si>
    <t>Matapédia</t>
  </si>
  <si>
    <t>Saint-Alexis-de-Matapédia</t>
  </si>
  <si>
    <t>Saint-François-d'Assise</t>
  </si>
  <si>
    <t>L'Ascension-de-Patapédia</t>
  </si>
  <si>
    <t>Listuguj</t>
  </si>
  <si>
    <t>Rivière-Nouvelle</t>
  </si>
  <si>
    <t>Ruisseau-Ferguson</t>
  </si>
  <si>
    <t>Gesgapegiag</t>
  </si>
  <si>
    <t>Saint-Irénée</t>
  </si>
  <si>
    <t>La Malbaie</t>
  </si>
  <si>
    <t>Notre-Dame-des-Monts</t>
  </si>
  <si>
    <t>Saint-Aimé-des-Lacs</t>
  </si>
  <si>
    <t>Clermont</t>
  </si>
  <si>
    <t>Saint-Siméon</t>
  </si>
  <si>
    <t>Baie-Sainte-Catherine</t>
  </si>
  <si>
    <t>Mont-Élie</t>
  </si>
  <si>
    <t>Sagard</t>
  </si>
  <si>
    <t>Ange-Gardien</t>
  </si>
  <si>
    <t>Saint-Paul-d'Abbotsford</t>
  </si>
  <si>
    <t>Saint-Césaire</t>
  </si>
  <si>
    <t>Sainte-Angèle-de-Monnoir</t>
  </si>
  <si>
    <t>Rougemont</t>
  </si>
  <si>
    <t>Saint-Mathias-sur-Richelieu</t>
  </si>
  <si>
    <t>Marieville</t>
  </si>
  <si>
    <t>Richelieu</t>
  </si>
  <si>
    <t>Sainte-Madeleine-de-la-Rivière-Madeleine</t>
  </si>
  <si>
    <t>Saint-Maxime-du-Mont-Louis</t>
  </si>
  <si>
    <t>Mont-Saint-Pierre</t>
  </si>
  <si>
    <t>Rivière-à-Claude</t>
  </si>
  <si>
    <t>Marsoui</t>
  </si>
  <si>
    <t>La Martre</t>
  </si>
  <si>
    <t>Sainte-Anne-des-Monts</t>
  </si>
  <si>
    <t>Cap-Chat</t>
  </si>
  <si>
    <t>Mont-Albert</t>
  </si>
  <si>
    <t>Coulée-des-Adolphe</t>
  </si>
  <si>
    <t>Percé</t>
  </si>
  <si>
    <t>Sainte-Thérèse-de-Gaspé</t>
  </si>
  <si>
    <t>Grande-Rivière</t>
  </si>
  <si>
    <t>Chandler</t>
  </si>
  <si>
    <t>Port-Daniel--Gascons</t>
  </si>
  <si>
    <t>Mont-Alexandre</t>
  </si>
  <si>
    <t>Saint-Jean-Baptiste</t>
  </si>
  <si>
    <t>Saint-Marc-sur-Richelieu</t>
  </si>
  <si>
    <t>Saint-Charles-sur-Richelieu</t>
  </si>
  <si>
    <t>Saint-Denis-sur-Richelieu</t>
  </si>
  <si>
    <t>Saint-Antoine-sur-Richelieu</t>
  </si>
  <si>
    <t>Carignan</t>
  </si>
  <si>
    <t>Saint-Mathieu-de-Beloeil</t>
  </si>
  <si>
    <t>Chambly</t>
  </si>
  <si>
    <t>Saint-Basile-le-Grand</t>
  </si>
  <si>
    <t>McMasterville</t>
  </si>
  <si>
    <t>Otterburn Park</t>
  </si>
  <si>
    <t>Mont-Saint-Hilaire</t>
  </si>
  <si>
    <t>Beloeil</t>
  </si>
  <si>
    <t>Saint-Calixte</t>
  </si>
  <si>
    <t>Sainte-Marie-Salomé</t>
  </si>
  <si>
    <t>Saint-Jacques</t>
  </si>
  <si>
    <t>Saint-Alexis</t>
  </si>
  <si>
    <t>Saint-Esprit</t>
  </si>
  <si>
    <t>Saint-Roch-de-l'Achigan</t>
  </si>
  <si>
    <t>Saint-Roch-Ouest</t>
  </si>
  <si>
    <t>Saint-Liguori</t>
  </si>
  <si>
    <t>Saint-Lin--Laurentides</t>
  </si>
  <si>
    <t>Sainte-Julienne</t>
  </si>
  <si>
    <t>Saint-Hippolyte</t>
  </si>
  <si>
    <t>Saint-Colomban</t>
  </si>
  <si>
    <t>Sainte-Sophie</t>
  </si>
  <si>
    <t>Saint-Jérôme</t>
  </si>
  <si>
    <t>Prévost</t>
  </si>
  <si>
    <t>Saint-Placide</t>
  </si>
  <si>
    <t>Saint-Joseph-du-Lac</t>
  </si>
  <si>
    <t>Kanesatake</t>
  </si>
  <si>
    <t>Saint-Eustache</t>
  </si>
  <si>
    <t>Deux-Montagnes</t>
  </si>
  <si>
    <t>Sainte-Marthe-sur-le-Lac</t>
  </si>
  <si>
    <t>Pointe-Calumet</t>
  </si>
  <si>
    <t>Oka</t>
  </si>
  <si>
    <t>Saint-Urbain-Premier</t>
  </si>
  <si>
    <t>Sainte-Martine</t>
  </si>
  <si>
    <t>Saint-Étienne-de-Beauharnois</t>
  </si>
  <si>
    <t>Saint-Louis-de-Gonzague</t>
  </si>
  <si>
    <t>Saint-Stanislas-de-Kostka</t>
  </si>
  <si>
    <t>Beauharnois</t>
  </si>
  <si>
    <t>Salaberry-de-Valleyfield</t>
  </si>
  <si>
    <t>Lantier</t>
  </si>
  <si>
    <t>Sainte-Lucie-des-Laurentides</t>
  </si>
  <si>
    <t>Ivry-sur-le-Lac</t>
  </si>
  <si>
    <t>Mont-Blanc</t>
  </si>
  <si>
    <t>Barkmere</t>
  </si>
  <si>
    <t>Arundel</t>
  </si>
  <si>
    <t>Huberdeau</t>
  </si>
  <si>
    <t>Amherst</t>
  </si>
  <si>
    <t>Brébeuf</t>
  </si>
  <si>
    <t>Lac-Supérieur</t>
  </si>
  <si>
    <t>Val-des-Lacs</t>
  </si>
  <si>
    <t>La Conception</t>
  </si>
  <si>
    <t>Labelle</t>
  </si>
  <si>
    <t>Lac-Tremblant-Nord</t>
  </si>
  <si>
    <t>La Minerve</t>
  </si>
  <si>
    <t>Doncaster</t>
  </si>
  <si>
    <t>Val-Morin</t>
  </si>
  <si>
    <t>Val-David</t>
  </si>
  <si>
    <t>Sainte-Agathe-des-Monts</t>
  </si>
  <si>
    <t>Mont-Tremblant</t>
  </si>
  <si>
    <t>Rigaud</t>
  </si>
  <si>
    <t>Pointe-Fortune</t>
  </si>
  <si>
    <t>Saint-Télesphore</t>
  </si>
  <si>
    <t>Saint-Polycarpe</t>
  </si>
  <si>
    <t>Saint-Clet</t>
  </si>
  <si>
    <t>Sainte-Marthe</t>
  </si>
  <si>
    <t>Sainte-Justine-de-Newton</t>
  </si>
  <si>
    <t>Très-Saint-Rédempteur</t>
  </si>
  <si>
    <t>Rivière-Beaudette</t>
  </si>
  <si>
    <t>Saint-Zotique</t>
  </si>
  <si>
    <t>Les Coteaux</t>
  </si>
  <si>
    <t>Coteau-du-Lac</t>
  </si>
  <si>
    <t>Les Cèdres</t>
  </si>
  <si>
    <t>Saint-Lazare</t>
  </si>
  <si>
    <t>Pointe-des-Cascades</t>
  </si>
  <si>
    <t>L'Île-Perrot</t>
  </si>
  <si>
    <t>Notre-Dame-de-l'Île-Perrot</t>
  </si>
  <si>
    <t>Pincourt</t>
  </si>
  <si>
    <t>Terrasse-Vaudreuil</t>
  </si>
  <si>
    <t>Vaudreuil-Dorion</t>
  </si>
  <si>
    <t>Vaudreuil-sur-le-Lac</t>
  </si>
  <si>
    <t>L'Île-Cadieux</t>
  </si>
  <si>
    <t>Hudson</t>
  </si>
  <si>
    <t>Shigawake</t>
  </si>
  <si>
    <t>Saint-Godefroi</t>
  </si>
  <si>
    <t>Hope Town</t>
  </si>
  <si>
    <t>Hope</t>
  </si>
  <si>
    <t>Paspébiac</t>
  </si>
  <si>
    <t>New Carlisle</t>
  </si>
  <si>
    <t>Saint-Elzéar</t>
  </si>
  <si>
    <t>Saint-Alphonse</t>
  </si>
  <si>
    <t>New Richmond</t>
  </si>
  <si>
    <t>Cascapédia--Saint-Jules</t>
  </si>
  <si>
    <t>Rivière-Bonaventure</t>
  </si>
  <si>
    <t>Caplan</t>
  </si>
  <si>
    <t>Saint-Sulpice</t>
  </si>
  <si>
    <t>Charlemagne</t>
  </si>
  <si>
    <t>Repentigny</t>
  </si>
  <si>
    <t>Terrebonne</t>
  </si>
  <si>
    <t>Mascouche</t>
  </si>
  <si>
    <t>Estérel</t>
  </si>
  <si>
    <t>Sainte-Marguerite-du-Lac-Masson</t>
  </si>
  <si>
    <t>Sainte-Anne-des-Lacs</t>
  </si>
  <si>
    <t>Lac-des-Seize-Îles</t>
  </si>
  <si>
    <t>Wentworth-Nord</t>
  </si>
  <si>
    <t>Saint-Adolphe-d'Howard</t>
  </si>
  <si>
    <t>Sainte-Adèle</t>
  </si>
  <si>
    <t>Morin-Heights</t>
  </si>
  <si>
    <t>Piedmont</t>
  </si>
  <si>
    <t>Saint-Sauveur</t>
  </si>
  <si>
    <t>Gaspé</t>
  </si>
  <si>
    <t>Cloridorme</t>
  </si>
  <si>
    <t>Petite-Vallée</t>
  </si>
  <si>
    <t>Grande-Vallée</t>
  </si>
  <si>
    <t>Rivière-Saint-Jean</t>
  </si>
  <si>
    <t>Collines-du-Basque</t>
  </si>
  <si>
    <t>Murdochville</t>
  </si>
  <si>
    <t>Saint-Pie</t>
  </si>
  <si>
    <t>Saint-Damase</t>
  </si>
  <si>
    <t>Sainte-Madeleine</t>
  </si>
  <si>
    <t>Sainte-Marie-Madeleine</t>
  </si>
  <si>
    <t>La Présentation</t>
  </si>
  <si>
    <t>Saint-Dominique</t>
  </si>
  <si>
    <t>Saint-Valérien-de-Milton</t>
  </si>
  <si>
    <t>Saint-Liboire</t>
  </si>
  <si>
    <t>Saint-Simon</t>
  </si>
  <si>
    <t>Sainte-Hélène-de-Bagot</t>
  </si>
  <si>
    <t>Saint-Hugues</t>
  </si>
  <si>
    <t>Saint-Barnabé-Sud</t>
  </si>
  <si>
    <t>Saint-Jude</t>
  </si>
  <si>
    <t>Saint-Bernard-de-Michaudville</t>
  </si>
  <si>
    <t>Saint-Louis</t>
  </si>
  <si>
    <t>Saint-Marcel-de-Richelieu</t>
  </si>
  <si>
    <t>Saint-Hyacinthe</t>
  </si>
  <si>
    <t>Saint-Édouard-de-Maskinongé</t>
  </si>
  <si>
    <t>Saint-Paulin</t>
  </si>
  <si>
    <t>Saint-Alexis-des-Monts</t>
  </si>
  <si>
    <t>Saint-Mathieu-du-Parc</t>
  </si>
  <si>
    <t>Saint-Élie-de-Caxton</t>
  </si>
  <si>
    <t>Saint-Boniface</t>
  </si>
  <si>
    <t>Saint-Étienne-des-Grès</t>
  </si>
  <si>
    <t>Saint-Justin</t>
  </si>
  <si>
    <t>Charette</t>
  </si>
  <si>
    <t>Yamachiche</t>
  </si>
  <si>
    <t>Saint-Barnabé</t>
  </si>
  <si>
    <t>Saint-Sévère</t>
  </si>
  <si>
    <t>Saint-Léon-le-Grand</t>
  </si>
  <si>
    <t>Sainte-Ursule</t>
  </si>
  <si>
    <t>Louiseville</t>
  </si>
  <si>
    <t>Sainte-Angèle-de-Prémont</t>
  </si>
  <si>
    <t>Sainte-Mélanie</t>
  </si>
  <si>
    <t>Saint-Thomas</t>
  </si>
  <si>
    <t>Saint-Ambroise-de-Kildare</t>
  </si>
  <si>
    <t>Saint-Paul</t>
  </si>
  <si>
    <t>Crabtree</t>
  </si>
  <si>
    <t>Notre-Dame-de-Lourdes</t>
  </si>
  <si>
    <t>Saint-Pierre</t>
  </si>
  <si>
    <t>Notre-Dame-des-Prairies</t>
  </si>
  <si>
    <t>Saint-Charles-Borromée</t>
  </si>
  <si>
    <t>Saint-Malo</t>
  </si>
  <si>
    <t>Saint-Venant-de-Paquette</t>
  </si>
  <si>
    <t>East Hereford</t>
  </si>
  <si>
    <t>Saint-Herménégilde</t>
  </si>
  <si>
    <t>Dixville</t>
  </si>
  <si>
    <t>Barnston-Ouest</t>
  </si>
  <si>
    <t>Stanstead-Est</t>
  </si>
  <si>
    <t>Sainte-Edwidge-de-Clifton</t>
  </si>
  <si>
    <t>Martinville</t>
  </si>
  <si>
    <t>Waterville</t>
  </si>
  <si>
    <t>Compton</t>
  </si>
  <si>
    <t>L'Ange-Gardien</t>
  </si>
  <si>
    <t>Notre-Dame-de-la-Salette</t>
  </si>
  <si>
    <t>Val-des-Monts</t>
  </si>
  <si>
    <t>La Pêche</t>
  </si>
  <si>
    <t>Cantley</t>
  </si>
  <si>
    <t>Chelsea</t>
  </si>
  <si>
    <t>Les Méchins</t>
  </si>
  <si>
    <t>Saint-Jean-de-Cherbourg</t>
  </si>
  <si>
    <t>Grosses-Roches</t>
  </si>
  <si>
    <t>Sainte-Félicité</t>
  </si>
  <si>
    <t>Saint-Adelme</t>
  </si>
  <si>
    <t>Saint-René-de-Matane</t>
  </si>
  <si>
    <t>Sainte-Paule</t>
  </si>
  <si>
    <t>Saint-Léandre</t>
  </si>
  <si>
    <t>Rivière-Bonjour</t>
  </si>
  <si>
    <t>Matane</t>
  </si>
  <si>
    <t>Saint-Ulric</t>
  </si>
  <si>
    <t>Baie-des-Sables</t>
  </si>
  <si>
    <t>Notre-Dame-de-Montauban</t>
  </si>
  <si>
    <t>Lac-aux-Sables</t>
  </si>
  <si>
    <t>Saint-Adelphe</t>
  </si>
  <si>
    <t>Grandes-Piles</t>
  </si>
  <si>
    <t>Saint-Roch-de-Mékinac</t>
  </si>
  <si>
    <t>Sainte-Thècle</t>
  </si>
  <si>
    <t>Trois-Rives</t>
  </si>
  <si>
    <t>Lac-Masketsi</t>
  </si>
  <si>
    <t>Lac-Normand</t>
  </si>
  <si>
    <t>Rivière-de-la-Savane</t>
  </si>
  <si>
    <t>Lac-Boulé</t>
  </si>
  <si>
    <t>Saint-Tite</t>
  </si>
  <si>
    <t>Hérouxville</t>
  </si>
  <si>
    <t>Saint-Séverin</t>
  </si>
  <si>
    <t>Ogden</t>
  </si>
  <si>
    <t>Stanstead</t>
  </si>
  <si>
    <t>Potton</t>
  </si>
  <si>
    <t>Hatley</t>
  </si>
  <si>
    <t>Sainte-Catherine-de-Hatley</t>
  </si>
  <si>
    <t>Austin</t>
  </si>
  <si>
    <t>Eastman</t>
  </si>
  <si>
    <t>Bolton-Est</t>
  </si>
  <si>
    <t>Saint-Étienne-de-Bolton</t>
  </si>
  <si>
    <t>Stukely-Sud</t>
  </si>
  <si>
    <t>Orford</t>
  </si>
  <si>
    <t>Ayer's Cliff</t>
  </si>
  <si>
    <t>North Hatley</t>
  </si>
  <si>
    <t>Saint-Benoît-du-Lac</t>
  </si>
  <si>
    <t>Magog</t>
  </si>
  <si>
    <t>Saint-Augustin-de-Desmaures</t>
  </si>
  <si>
    <t>Notre-Dame-des-Anges</t>
  </si>
  <si>
    <t>L'Ancienne-Lorette</t>
  </si>
  <si>
    <t>Wendake</t>
  </si>
  <si>
    <t>Petit-Saguenay</t>
  </si>
  <si>
    <t>L'Anse-Saint-Jean</t>
  </si>
  <si>
    <t>Rivière-Éternité</t>
  </si>
  <si>
    <t>Ferland-et-Boilleau</t>
  </si>
  <si>
    <t>Saint-Félix-d'Otis</t>
  </si>
  <si>
    <t>Sainte-Rose-du-Nord</t>
  </si>
  <si>
    <t>Saint-Fulgence</t>
  </si>
  <si>
    <t>Saint-Honoré</t>
  </si>
  <si>
    <t>Saint-David-de-Falardeau</t>
  </si>
  <si>
    <t>Bégin</t>
  </si>
  <si>
    <t>Saint-Ambroise</t>
  </si>
  <si>
    <t>Saint-Charles-de-Bourget</t>
  </si>
  <si>
    <t>Larouche</t>
  </si>
  <si>
    <t>Lalemant</t>
  </si>
  <si>
    <t>Lac-Ministuk</t>
  </si>
  <si>
    <t>Mont-Valin</t>
  </si>
  <si>
    <t>Fassett</t>
  </si>
  <si>
    <t>Montebello</t>
  </si>
  <si>
    <t>Notre-Dame-de-Bonsecours</t>
  </si>
  <si>
    <t>Notre-Dame-de-la-Paix</t>
  </si>
  <si>
    <t>Papineauville</t>
  </si>
  <si>
    <t>Mayo</t>
  </si>
  <si>
    <t>Saint-Sixte</t>
  </si>
  <si>
    <t>Ripon</t>
  </si>
  <si>
    <t>Mulgrave-et-Derry</t>
  </si>
  <si>
    <t>Montpellier</t>
  </si>
  <si>
    <t>Lac-Simon</t>
  </si>
  <si>
    <t>Chénéville</t>
  </si>
  <si>
    <t>Namur</t>
  </si>
  <si>
    <t>Boileau</t>
  </si>
  <si>
    <t>Saint-Émile-de-Suffolk</t>
  </si>
  <si>
    <t>Lac-des-Plages</t>
  </si>
  <si>
    <t>Duhamel</t>
  </si>
  <si>
    <t>Val-des-Bois</t>
  </si>
  <si>
    <t>Bowman</t>
  </si>
  <si>
    <t>Saint-André-Avellin</t>
  </si>
  <si>
    <t>Plaisance</t>
  </si>
  <si>
    <t>Thurso</t>
  </si>
  <si>
    <t>Lochaber</t>
  </si>
  <si>
    <t>Lochaber-Partie-Ouest</t>
  </si>
  <si>
    <t>Tadoussac</t>
  </si>
  <si>
    <t>Sacré-Coeur</t>
  </si>
  <si>
    <t>Les Bergeronnes</t>
  </si>
  <si>
    <t>Les Escoumins</t>
  </si>
  <si>
    <t>Longue-Rive</t>
  </si>
  <si>
    <t>Portneuf-sur-Mer</t>
  </si>
  <si>
    <t>Forestville</t>
  </si>
  <si>
    <t>Colombier</t>
  </si>
  <si>
    <t>Essipit</t>
  </si>
  <si>
    <t>Lac-au-Brochet</t>
  </si>
  <si>
    <t>Verchères</t>
  </si>
  <si>
    <t>Calixa-Lavallée</t>
  </si>
  <si>
    <t>Varennes</t>
  </si>
  <si>
    <t>Sainte-Julie</t>
  </si>
  <si>
    <t>Saint-Amable</t>
  </si>
  <si>
    <t>Contrecoeur</t>
  </si>
  <si>
    <t>Sainte-Marguerite-Marie</t>
  </si>
  <si>
    <t>Sainte-Florence</t>
  </si>
  <si>
    <t>Causapscal</t>
  </si>
  <si>
    <t>Albertville</t>
  </si>
  <si>
    <t>Saint-Zénon-du-Lac-Humqui</t>
  </si>
  <si>
    <t>Sainte-Irène</t>
  </si>
  <si>
    <t>Saint-Alexandre-des-Lacs</t>
  </si>
  <si>
    <t>Saint-Tharcisius</t>
  </si>
  <si>
    <t>Saint-Vianney</t>
  </si>
  <si>
    <t>Sayabec</t>
  </si>
  <si>
    <t>Saint-Cléophas</t>
  </si>
  <si>
    <t>Saint-Moïse</t>
  </si>
  <si>
    <t>Routhierville</t>
  </si>
  <si>
    <t>Rivière-Vaseuse</t>
  </si>
  <si>
    <t>Rivière-Patapédia-Est</t>
  </si>
  <si>
    <t>Lac-Casault</t>
  </si>
  <si>
    <t>Ruisseau-des-Mineurs</t>
  </si>
  <si>
    <t>Lac-Alfred</t>
  </si>
  <si>
    <t>Lac-Matapédia</t>
  </si>
  <si>
    <t>Amqui</t>
  </si>
  <si>
    <t>Lac-au-Saumon</t>
  </si>
  <si>
    <t>Val-Brillant</t>
  </si>
  <si>
    <t>Saint-Noël</t>
  </si>
  <si>
    <t>Saint-Alfred</t>
  </si>
  <si>
    <t>Beauceville</t>
  </si>
  <si>
    <t>Saint-Joseph-de-Beauce</t>
  </si>
  <si>
    <t>Saint-Victor</t>
  </si>
  <si>
    <t>Saint-Odilon-de-Cranbourne</t>
  </si>
  <si>
    <t>Saint-Joseph-des-Érables</t>
  </si>
  <si>
    <t>Saint-Jules</t>
  </si>
  <si>
    <t>Saint-Frédéric</t>
  </si>
  <si>
    <t>Tring-Jonction</t>
  </si>
  <si>
    <t>Saint-Ubalde</t>
  </si>
  <si>
    <t>Saint-Alban</t>
  </si>
  <si>
    <t>Sainte-Christine-d'Auvergne</t>
  </si>
  <si>
    <t>Saint-Léonard-de-Portneuf</t>
  </si>
  <si>
    <t>Saint-Raymond</t>
  </si>
  <si>
    <t>Rivière-à-Pierre</t>
  </si>
  <si>
    <t>Lac-Blanc</t>
  </si>
  <si>
    <t>Linton</t>
  </si>
  <si>
    <t>Lac-Lapeyrère</t>
  </si>
  <si>
    <t>Pont-Rouge</t>
  </si>
  <si>
    <t>Saint-Basile</t>
  </si>
  <si>
    <t>Deschambault-Grondines</t>
  </si>
  <si>
    <t>Saint-Gilbert</t>
  </si>
  <si>
    <t>Saint-Thuribe</t>
  </si>
  <si>
    <t>Lac-Sergent</t>
  </si>
  <si>
    <t>Saint-Marc-des-Carrières</t>
  </si>
  <si>
    <t>Saint-Casimir</t>
  </si>
  <si>
    <t>Neuville</t>
  </si>
  <si>
    <t>Donnacona</t>
  </si>
  <si>
    <t>Cap-Santé</t>
  </si>
  <si>
    <t>Notre-Dame-du-Laus</t>
  </si>
  <si>
    <t>Notre-Dame-de-Pontmain</t>
  </si>
  <si>
    <t>Lac-du-Cerf</t>
  </si>
  <si>
    <t>Saint-Aimé-du-Lac-des-Îles</t>
  </si>
  <si>
    <t>Kiamika</t>
  </si>
  <si>
    <t>Nominingue</t>
  </si>
  <si>
    <t>Rivière-Rouge</t>
  </si>
  <si>
    <t>La Macaza</t>
  </si>
  <si>
    <t>L'Ascension</t>
  </si>
  <si>
    <t>Lac-Saguay</t>
  </si>
  <si>
    <t>Chute-Saint-Philippe</t>
  </si>
  <si>
    <t>Lac-des-Écorces</t>
  </si>
  <si>
    <t>Mont-Laurier</t>
  </si>
  <si>
    <t>Ferme-Neuve</t>
  </si>
  <si>
    <t>Lac-Saint-Paul</t>
  </si>
  <si>
    <t>Mont-Saint-Michel</t>
  </si>
  <si>
    <t>Sainte-Anne-du-Lac</t>
  </si>
  <si>
    <t>Lac-de-la-Pomme</t>
  </si>
  <si>
    <t>Lac-Akonapwehikan</t>
  </si>
  <si>
    <t>Lac-Wagwabika</t>
  </si>
  <si>
    <t>Lac-Bazinet</t>
  </si>
  <si>
    <t>Lac-De La Bidière</t>
  </si>
  <si>
    <t>Lac-Oscar</t>
  </si>
  <si>
    <t>Lac-de-la-Maison-de-Pierre</t>
  </si>
  <si>
    <t>Baie-des-Chaloupes</t>
  </si>
  <si>
    <t>Lac-Douaire</t>
  </si>
  <si>
    <t>Lac-Ernest</t>
  </si>
  <si>
    <t>Lac-Marguerite</t>
  </si>
  <si>
    <t>Saint-Georges-de-Clarenceville</t>
  </si>
  <si>
    <t>Noyan</t>
  </si>
  <si>
    <t>Lacolle</t>
  </si>
  <si>
    <t>Saint-Valentin</t>
  </si>
  <si>
    <t>Saint-Paul-de-l'Île-aux-Noix</t>
  </si>
  <si>
    <t>Henryville</t>
  </si>
  <si>
    <t>Saint-Sébastien</t>
  </si>
  <si>
    <t>Saint-Alexandre</t>
  </si>
  <si>
    <t>Sainte-Anne-de-Sabrevois</t>
  </si>
  <si>
    <t>Saint-Blaise-sur-Richelieu</t>
  </si>
  <si>
    <t>Mont-Saint-Grégoire</t>
  </si>
  <si>
    <t>Sainte-Brigide-d'Iberville</t>
  </si>
  <si>
    <t>Venise-en-Québec</t>
  </si>
  <si>
    <t>Saint-Jean-sur-Richelieu</t>
  </si>
  <si>
    <t>Sainte-Anne-des-Plaines</t>
  </si>
  <si>
    <t>Boisbriand</t>
  </si>
  <si>
    <t>Sainte-Thérèse</t>
  </si>
  <si>
    <t>Blainville</t>
  </si>
  <si>
    <t>Rosemère</t>
  </si>
  <si>
    <t>Lorraine</t>
  </si>
  <si>
    <t>Bois-des-Filion</t>
  </si>
  <si>
    <t>Saint-Jean-de-Matha</t>
  </si>
  <si>
    <t>Sainte-Béatrix</t>
  </si>
  <si>
    <t>Saint-Alphonse-Rodriguez</t>
  </si>
  <si>
    <t>Sainte-Marcelline-de-Kildare</t>
  </si>
  <si>
    <t>Rawdon</t>
  </si>
  <si>
    <t>Chertsey</t>
  </si>
  <si>
    <t>Entrelacs</t>
  </si>
  <si>
    <t>Notre-Dame-de-la-Merci</t>
  </si>
  <si>
    <t>Saint-Donat</t>
  </si>
  <si>
    <t>Saint-Côme</t>
  </si>
  <si>
    <t>Sainte-Émélie-de-l'Énergie</t>
  </si>
  <si>
    <t>Saint-Damien</t>
  </si>
  <si>
    <t>Saint-Zénon</t>
  </si>
  <si>
    <t>Saint-Michel-des-Saints</t>
  </si>
  <si>
    <t>Manawan</t>
  </si>
  <si>
    <t>Lac-Minaki</t>
  </si>
  <si>
    <t>Lac-Devenyns</t>
  </si>
  <si>
    <t>Baie-de-la-Bouteille</t>
  </si>
  <si>
    <t>Lac-Matawin</t>
  </si>
  <si>
    <t>Lac-Legendre</t>
  </si>
  <si>
    <t>Saint-Guillaume-Nord</t>
  </si>
  <si>
    <t>Lac-des-Dix-Milles</t>
  </si>
  <si>
    <t>Lac-Santé</t>
  </si>
  <si>
    <t>Baie-Obaoca</t>
  </si>
  <si>
    <t>Lac-Cabasta</t>
  </si>
  <si>
    <t>Baie-Atibenne</t>
  </si>
  <si>
    <t>Lac-du-Taureau</t>
  </si>
  <si>
    <t>Saint-Félix-de-Valois</t>
  </si>
  <si>
    <t>Petite-Rivière-Saint-François</t>
  </si>
  <si>
    <t>Baie-Saint-Paul</t>
  </si>
  <si>
    <t>Les Éboulements</t>
  </si>
  <si>
    <t>Saint-Hilarion</t>
  </si>
  <si>
    <t>Saint-Urbain</t>
  </si>
  <si>
    <t>Lac-Pikauba</t>
  </si>
  <si>
    <t>L'Isle-aux-Coudres</t>
  </si>
  <si>
    <t>Lac-Croche</t>
  </si>
  <si>
    <t>Sainte-Catherine-de-la-Jacques-Cartier</t>
  </si>
  <si>
    <t>Lac-Saint-Joseph</t>
  </si>
  <si>
    <t>Saint-Gabriel-de-Valcartier</t>
  </si>
  <si>
    <t>Stoneham-et-Tewkesbury</t>
  </si>
  <si>
    <t>Lac-Beauport</t>
  </si>
  <si>
    <t>Sainte-Brigitte-de-Laval</t>
  </si>
  <si>
    <t>Fossambault-sur-le-Lac</t>
  </si>
  <si>
    <t>Shannon</t>
  </si>
  <si>
    <t>Lac-Delage</t>
  </si>
  <si>
    <t>Saint-Philémon</t>
  </si>
  <si>
    <t>Notre-Dame-Auxiliatrice-de-Buckland</t>
  </si>
  <si>
    <t>Saint-Nazaire-de-Dorchester</t>
  </si>
  <si>
    <t>Saint-Léon-de-Standon</t>
  </si>
  <si>
    <t>Saint-Malachie</t>
  </si>
  <si>
    <t>Saint-Damien-de-Buckland</t>
  </si>
  <si>
    <t>Armagh</t>
  </si>
  <si>
    <t>Saint-Nérée-de-Bellechasse</t>
  </si>
  <si>
    <t>Saint-Raphaël</t>
  </si>
  <si>
    <t>Saint-Lazare-de-Bellechasse</t>
  </si>
  <si>
    <t>Sainte-Claire</t>
  </si>
  <si>
    <t>Saint-Anselme</t>
  </si>
  <si>
    <t>Saint-Henri</t>
  </si>
  <si>
    <t>Honfleur</t>
  </si>
  <si>
    <t>Saint-Gervais</t>
  </si>
  <si>
    <t>La Durantaye</t>
  </si>
  <si>
    <t>Saint-Charles-de-Bellechasse</t>
  </si>
  <si>
    <t>Saint-Michel-de-Bellechasse</t>
  </si>
  <si>
    <t>Saint-Vallier</t>
  </si>
  <si>
    <t>Beaumont</t>
  </si>
  <si>
    <t>Saint-Gabriel-de-Brandon</t>
  </si>
  <si>
    <t>Saint-Didace</t>
  </si>
  <si>
    <t>Mandeville</t>
  </si>
  <si>
    <t>Lanoraie</t>
  </si>
  <si>
    <t>Saint-Ignace-de-Loyola</t>
  </si>
  <si>
    <t>Saint-Norbert</t>
  </si>
  <si>
    <t>Sainte-Élisabeth</t>
  </si>
  <si>
    <t>La Visitation-de-l'Île-Dupas</t>
  </si>
  <si>
    <t>Saint-Barthélemy</t>
  </si>
  <si>
    <t>Saint-Cuthbert</t>
  </si>
  <si>
    <t>Saint-Cléophas-de-Brandon</t>
  </si>
  <si>
    <t>Saint-Gabriel</t>
  </si>
  <si>
    <t>Lavaltrie</t>
  </si>
  <si>
    <t>Berthierville</t>
  </si>
  <si>
    <t>Sainte-Geneviève-de-Berthier</t>
  </si>
  <si>
    <t>Saint-Mathieu</t>
  </si>
  <si>
    <t>Saint-Philippe</t>
  </si>
  <si>
    <t>Saint-Isidore</t>
  </si>
  <si>
    <t>Mercier</t>
  </si>
  <si>
    <t>La Prairie</t>
  </si>
  <si>
    <t>Candiac</t>
  </si>
  <si>
    <t>Delson</t>
  </si>
  <si>
    <t>Sainte-Catherine</t>
  </si>
  <si>
    <t>Saint-Constant</t>
  </si>
  <si>
    <t>Châteauguay</t>
  </si>
  <si>
    <t>Léry</t>
  </si>
  <si>
    <t>Kahnawake</t>
  </si>
  <si>
    <t>Gore</t>
  </si>
  <si>
    <t>Mille-Isles</t>
  </si>
  <si>
    <t>Wentworth</t>
  </si>
  <si>
    <t>Brownsburg-Chatham</t>
  </si>
  <si>
    <t>Grenville-sur-la-Rouge</t>
  </si>
  <si>
    <t>Grenville</t>
  </si>
  <si>
    <t>Harrington</t>
  </si>
  <si>
    <t>Saint-André-d'Argenteuil</t>
  </si>
  <si>
    <t>Lachute</t>
  </si>
  <si>
    <t>Sainte-Rita</t>
  </si>
  <si>
    <t>Saint-Guy</t>
  </si>
  <si>
    <t>Saint-Médard</t>
  </si>
  <si>
    <t>Sainte-Françoise</t>
  </si>
  <si>
    <t>Saint-Mathieu-de-Rioux</t>
  </si>
  <si>
    <t>Saint-Simon-de-Rimouski</t>
  </si>
  <si>
    <t>Lac-Boisbouscache</t>
  </si>
  <si>
    <t>Saint-Clément</t>
  </si>
  <si>
    <t>Saint-Jean-de-Dieu</t>
  </si>
  <si>
    <t>Saint-Éloi</t>
  </si>
  <si>
    <t>Trois-Pistoles</t>
  </si>
  <si>
    <t>Notre-Dame-des-Neiges</t>
  </si>
  <si>
    <t>Brossard</t>
  </si>
  <si>
    <t>Saint-Lambert</t>
  </si>
  <si>
    <t>Boucherville</t>
  </si>
  <si>
    <t>Saint-Bruno-de-Montarville</t>
  </si>
  <si>
    <t>Frampton</t>
  </si>
  <si>
    <t>Saints-Anges</t>
  </si>
  <si>
    <t>Sainte-Marguerite</t>
  </si>
  <si>
    <t>Saint-Lambert-de-Lauzon</t>
  </si>
  <si>
    <t>Sainte-Hénédine</t>
  </si>
  <si>
    <t>Saint-Bernard</t>
  </si>
  <si>
    <t>Vallée-Jonction</t>
  </si>
  <si>
    <t>Sainte-Marie</t>
  </si>
  <si>
    <t>Scott</t>
  </si>
  <si>
    <t>Beaulac-Garthby</t>
  </si>
  <si>
    <t>Disraeli</t>
  </si>
  <si>
    <t>Saint-Jacques-le-Majeur-de-Wolfestown</t>
  </si>
  <si>
    <t>Saint-Fortunat</t>
  </si>
  <si>
    <t>Saint-Julien</t>
  </si>
  <si>
    <t>Irlande</t>
  </si>
  <si>
    <t>Sainte-Praxède</t>
  </si>
  <si>
    <t>Adstock</t>
  </si>
  <si>
    <t>Saint-Jean-de-Brébeuf</t>
  </si>
  <si>
    <t>Kinnear's Mills</t>
  </si>
  <si>
    <t>Saint-Pierre-de-Broughton</t>
  </si>
  <si>
    <t>Sainte-Clotilde-de-Beauce</t>
  </si>
  <si>
    <t>Saint-Adrien-d'Irlande</t>
  </si>
  <si>
    <t>East Broughton</t>
  </si>
  <si>
    <t>Sacré-Coeur-de-Jésus</t>
  </si>
  <si>
    <t>Saint-Jacques-de-Leeds</t>
  </si>
  <si>
    <t>Saint-Joseph-de-Coleraine</t>
  </si>
  <si>
    <t>Thetford Mines</t>
  </si>
  <si>
    <t>Trois-Rivières</t>
  </si>
  <si>
    <t>La Rédemption</t>
  </si>
  <si>
    <t>Saint-Charles-Garnier</t>
  </si>
  <si>
    <t>Sainte-Jeanne-d'Arc</t>
  </si>
  <si>
    <t>Lac-des-Eaux-Mortes</t>
  </si>
  <si>
    <t>Lac-à-la-Croix</t>
  </si>
  <si>
    <t>Les Hauteurs</t>
  </si>
  <si>
    <t>Saint-Gabriel-de-Rimouski</t>
  </si>
  <si>
    <t>Sainte-Angèle-de-Mérici</t>
  </si>
  <si>
    <t>Padoue</t>
  </si>
  <si>
    <t>Saint-Octave-de-Métis</t>
  </si>
  <si>
    <t>Grand-Métis</t>
  </si>
  <si>
    <t>Saint-Joseph-de-Lepage</t>
  </si>
  <si>
    <t>Sainte-Flavie</t>
  </si>
  <si>
    <t>Sainte-Luce</t>
  </si>
  <si>
    <t>Métis-sur-Mer</t>
  </si>
  <si>
    <t>Price</t>
  </si>
  <si>
    <t>Mont-Joli</t>
  </si>
  <si>
    <t>Stoke</t>
  </si>
  <si>
    <t>Saint-Denis-de-Brompton</t>
  </si>
  <si>
    <t>Racine</t>
  </si>
  <si>
    <t>Bonsecours</t>
  </si>
  <si>
    <t>Sainte-Anne-de-la-Rochelle</t>
  </si>
  <si>
    <t>Kingsbury</t>
  </si>
  <si>
    <t>Melbourne</t>
  </si>
  <si>
    <t>Cleveland</t>
  </si>
  <si>
    <t>Saint-François-Xavier-de-Brompton</t>
  </si>
  <si>
    <t>Lawrenceville</t>
  </si>
  <si>
    <t>Valcourt</t>
  </si>
  <si>
    <t>Maricourt</t>
  </si>
  <si>
    <t>Ulverton</t>
  </si>
  <si>
    <t>Val-Joli</t>
  </si>
  <si>
    <t>Richmond</t>
  </si>
  <si>
    <t>Saint-Claude</t>
  </si>
  <si>
    <t>Windsor</t>
  </si>
  <si>
    <t>Abercorn</t>
  </si>
  <si>
    <t>Frelighsburg</t>
  </si>
  <si>
    <t>Dunham</t>
  </si>
  <si>
    <t>Sutton</t>
  </si>
  <si>
    <t>Bolton-Ouest</t>
  </si>
  <si>
    <t>Brome</t>
  </si>
  <si>
    <t>Lac-Brome</t>
  </si>
  <si>
    <t>Stanbridge East</t>
  </si>
  <si>
    <t>Brigham</t>
  </si>
  <si>
    <t>Saint-Armand</t>
  </si>
  <si>
    <t>Pike River</t>
  </si>
  <si>
    <t>Stanbridge Station</t>
  </si>
  <si>
    <t>Bedford</t>
  </si>
  <si>
    <t>Saint-Ignace-de-Stanbridge</t>
  </si>
  <si>
    <t>Notre-Dame-de-Stanbridge</t>
  </si>
  <si>
    <t>Sainte-Sabine</t>
  </si>
  <si>
    <t>Bromont</t>
  </si>
  <si>
    <t>Farnham</t>
  </si>
  <si>
    <t>Cowansville</t>
  </si>
  <si>
    <t>East Farnham</t>
  </si>
  <si>
    <t>Dégelis</t>
  </si>
  <si>
    <t>Saint-Jean-de-la-Lande</t>
  </si>
  <si>
    <t>Packington</t>
  </si>
  <si>
    <t>Saint-Marc-du-Lac-Long</t>
  </si>
  <si>
    <t>Rivière-Bleue</t>
  </si>
  <si>
    <t>Saint-Eusèbe</t>
  </si>
  <si>
    <t>Saint-Juste-du-Lac</t>
  </si>
  <si>
    <t>Auclair</t>
  </si>
  <si>
    <t>Lejeune</t>
  </si>
  <si>
    <t>Biencourt</t>
  </si>
  <si>
    <t>Lac-des-Aigles</t>
  </si>
  <si>
    <t>Saint-Michel-du-Squatec</t>
  </si>
  <si>
    <t>Témiscouata-sur-le-Lac</t>
  </si>
  <si>
    <t>Saint-Pierre-de-Lamy</t>
  </si>
  <si>
    <t>Saint-Louis-du-Ha! Ha!</t>
  </si>
  <si>
    <t>Saint-Elzéar-de-Témiscouata</t>
  </si>
  <si>
    <t>Saint-Honoré-de-Témiscouata</t>
  </si>
  <si>
    <t>Pohénégamook</t>
  </si>
  <si>
    <t>Saint-Athanase</t>
  </si>
  <si>
    <t>Saint-Pierre-de-l'Île-d'Orléans</t>
  </si>
  <si>
    <t>Saint-François-de-l'Île-d'Orléans</t>
  </si>
  <si>
    <t>Sainte-Famille-de-l'Île-d'Orléans</t>
  </si>
  <si>
    <t>Saint-Jean-de-l'Île-d'Orléans</t>
  </si>
  <si>
    <t>Saint-Laurent-de-l'Île-d'Orléans</t>
  </si>
  <si>
    <t>Sainte-Pétronille</t>
  </si>
  <si>
    <t>Témiscaming</t>
  </si>
  <si>
    <t>Kipawa</t>
  </si>
  <si>
    <t>Saint-Édouard-de-Fabre</t>
  </si>
  <si>
    <t>Béarn</t>
  </si>
  <si>
    <t>Laverlochère-Angliers</t>
  </si>
  <si>
    <t>Fugèreville</t>
  </si>
  <si>
    <t>Latulipe-et-Gaboury</t>
  </si>
  <si>
    <t>Belleterre</t>
  </si>
  <si>
    <t>Laforce</t>
  </si>
  <si>
    <t>Moffet</t>
  </si>
  <si>
    <t>Guérin</t>
  </si>
  <si>
    <t>Nédélec</t>
  </si>
  <si>
    <t>Rémigny</t>
  </si>
  <si>
    <t>Kebaowek</t>
  </si>
  <si>
    <t>Hunter's Point</t>
  </si>
  <si>
    <t>Winneway</t>
  </si>
  <si>
    <t>Timiskaming</t>
  </si>
  <si>
    <t>Laniel</t>
  </si>
  <si>
    <t>Les Lacs-du-Témiscamingue</t>
  </si>
  <si>
    <t>Duhamel-Ouest</t>
  </si>
  <si>
    <t>Saint-Eugène-de-Guigues</t>
  </si>
  <si>
    <t>Notre-Dame-du-Nord</t>
  </si>
  <si>
    <t>Ville-Marie</t>
  </si>
  <si>
    <t>Lorrainville</t>
  </si>
  <si>
    <t>Saint-Bruno-de-Guigues</t>
  </si>
  <si>
    <t>Hemmingford</t>
  </si>
  <si>
    <t>Saint-Bernard-de-Lacolle</t>
  </si>
  <si>
    <t>Sainte-Clotilde</t>
  </si>
  <si>
    <t>Saint-Patrice-de-Sherrington</t>
  </si>
  <si>
    <t>Napierville</t>
  </si>
  <si>
    <t>Saint-Cyprien-de-Napierville</t>
  </si>
  <si>
    <t>Saint-Jacques-le-Mineur</t>
  </si>
  <si>
    <t>Saint-Édouard</t>
  </si>
  <si>
    <t>Saint-Michel</t>
  </si>
  <si>
    <t>Saint-Rémi</t>
  </si>
  <si>
    <t>Béthanie</t>
  </si>
  <si>
    <t>Roxton Falls</t>
  </si>
  <si>
    <t>Roxton</t>
  </si>
  <si>
    <t>Sainte-Christine</t>
  </si>
  <si>
    <t>Upton</t>
  </si>
  <si>
    <t>Saint-Théodore-d'Acton</t>
  </si>
  <si>
    <t>Saint-Nazaire-d'Acton</t>
  </si>
  <si>
    <t>Acton Vale</t>
  </si>
  <si>
    <t>Esprit-Saint</t>
  </si>
  <si>
    <t>La Trinité-des-Monts</t>
  </si>
  <si>
    <t>Saint-Narcisse-de-Rimouski</t>
  </si>
  <si>
    <t>Saint-Marcellin</t>
  </si>
  <si>
    <t>Saint-Valérien</t>
  </si>
  <si>
    <t>Saint-Eugène-de-Ladrière</t>
  </si>
  <si>
    <t>Lac-Huron</t>
  </si>
  <si>
    <t>Saint-Anaclet-de-Lessard</t>
  </si>
  <si>
    <t>Saint-Fabien</t>
  </si>
  <si>
    <t>Rimouski</t>
  </si>
  <si>
    <t>Ham-Sud</t>
  </si>
  <si>
    <t>Saint-Adrien</t>
  </si>
  <si>
    <t>Wotton</t>
  </si>
  <si>
    <t>Saint-Camille</t>
  </si>
  <si>
    <t>Saint-Georges-de-Windsor</t>
  </si>
  <si>
    <t>Danville</t>
  </si>
  <si>
    <t>Val-des-Sources</t>
  </si>
  <si>
    <t>L'Île-du-Grand-Calumet</t>
  </si>
  <si>
    <t>Litchfield</t>
  </si>
  <si>
    <t>Thorne</t>
  </si>
  <si>
    <t>Alleyn-et-Cawood</t>
  </si>
  <si>
    <t>Otter Lake</t>
  </si>
  <si>
    <t>Mansfield-et-Pontefract</t>
  </si>
  <si>
    <t>Waltham</t>
  </si>
  <si>
    <t>L'Isle-aux-Allumettes</t>
  </si>
  <si>
    <t>Chichester</t>
  </si>
  <si>
    <t>Sheenboro</t>
  </si>
  <si>
    <t>Rapides-des-Joachims</t>
  </si>
  <si>
    <t>Lac-Nilgaut</t>
  </si>
  <si>
    <t>Bristol</t>
  </si>
  <si>
    <t>Shawville</t>
  </si>
  <si>
    <t>Clarendon</t>
  </si>
  <si>
    <t>Portage-du-Fort</t>
  </si>
  <si>
    <t>Bryson</t>
  </si>
  <si>
    <t>Campbell's Bay</t>
  </si>
  <si>
    <t>Fort-Coulonge</t>
  </si>
  <si>
    <t>Saint-Augustin-de-Woburn</t>
  </si>
  <si>
    <t>Notre-Dame-des-Bois</t>
  </si>
  <si>
    <t>Val-Racine</t>
  </si>
  <si>
    <t>Piopolis</t>
  </si>
  <si>
    <t>Frontenac</t>
  </si>
  <si>
    <t>Marston</t>
  </si>
  <si>
    <t>Milan</t>
  </si>
  <si>
    <t>Nantes</t>
  </si>
  <si>
    <t>Sainte-Cécile-de-Whitton</t>
  </si>
  <si>
    <t>Audet</t>
  </si>
  <si>
    <t>Saint-Robert-Bellarmin</t>
  </si>
  <si>
    <t>Lac-Drolet</t>
  </si>
  <si>
    <t>Courcelles</t>
  </si>
  <si>
    <t>Lambton</t>
  </si>
  <si>
    <t>Saint-Romain</t>
  </si>
  <si>
    <t>Stornoway</t>
  </si>
  <si>
    <t>Stratford</t>
  </si>
  <si>
    <t>Saint-Ludger</t>
  </si>
  <si>
    <t>Lac-Mégantic</t>
  </si>
  <si>
    <t>Sault-au-Cochon</t>
  </si>
  <si>
    <t>Lac-Jacques-Cartier</t>
  </si>
  <si>
    <t>Saint-Tite-des-Caps</t>
  </si>
  <si>
    <t>Saint-Ferréol-les-Neiges</t>
  </si>
  <si>
    <t>Saint-Louis-de-Gonzague-du-Cap-Tourmente</t>
  </si>
  <si>
    <t>Saint-Joachim</t>
  </si>
  <si>
    <t>Sainte-Anne-de-Beaupré</t>
  </si>
  <si>
    <t>Château-Richer</t>
  </si>
  <si>
    <t>Beaupré</t>
  </si>
  <si>
    <t>Boischatel</t>
  </si>
  <si>
    <t>Denholm</t>
  </si>
  <si>
    <t>Low</t>
  </si>
  <si>
    <t>Kazabazua</t>
  </si>
  <si>
    <t>Lac-Sainte-Marie</t>
  </si>
  <si>
    <t>Gracefield</t>
  </si>
  <si>
    <t>Cayamant</t>
  </si>
  <si>
    <t>Blue Sea</t>
  </si>
  <si>
    <t>Bouchette</t>
  </si>
  <si>
    <t>Sainte-Thérèse-de-la-Gatineau</t>
  </si>
  <si>
    <t>Messines</t>
  </si>
  <si>
    <t>Déléage</t>
  </si>
  <si>
    <t>Egan-Sud</t>
  </si>
  <si>
    <t>Bois-Franc</t>
  </si>
  <si>
    <t>Montcerf-Lytton</t>
  </si>
  <si>
    <t>Aumond</t>
  </si>
  <si>
    <t>Grand-Remous</t>
  </si>
  <si>
    <t>Kitigan Zibi</t>
  </si>
  <si>
    <t>Lac-Rapide</t>
  </si>
  <si>
    <t>Lac-Pythonga</t>
  </si>
  <si>
    <t>Cascades-Malignes</t>
  </si>
  <si>
    <t>Lac-Lenôtre</t>
  </si>
  <si>
    <t>Lac-Moselle</t>
  </si>
  <si>
    <t>Dépôt-Échouani</t>
  </si>
  <si>
    <t>Maniwaki</t>
  </si>
  <si>
    <t>Saint-Isidore-de-Clifton</t>
  </si>
  <si>
    <t>Chartierville</t>
  </si>
  <si>
    <t>La Patrie</t>
  </si>
  <si>
    <t>Newport</t>
  </si>
  <si>
    <t>Ascot Corner</t>
  </si>
  <si>
    <t>Westbury</t>
  </si>
  <si>
    <t>Bury</t>
  </si>
  <si>
    <t>Hampden</t>
  </si>
  <si>
    <t>Scotstown</t>
  </si>
  <si>
    <t>Lingwick</t>
  </si>
  <si>
    <t>Weedon</t>
  </si>
  <si>
    <t>Dudswell</t>
  </si>
  <si>
    <t>Cookshire-Eaton</t>
  </si>
  <si>
    <t>East Angus</t>
  </si>
  <si>
    <t>Lac-Bouchette</t>
  </si>
  <si>
    <t>Saint-André-du-Lac-Saint-Jean</t>
  </si>
  <si>
    <t>Saint-François-de-Sales</t>
  </si>
  <si>
    <t>Chambord</t>
  </si>
  <si>
    <t>Roberval</t>
  </si>
  <si>
    <t>Sainte-Hedwidge</t>
  </si>
  <si>
    <t>La Doré</t>
  </si>
  <si>
    <t>Saint-Prime</t>
  </si>
  <si>
    <t>Saint-Félicien</t>
  </si>
  <si>
    <t>Mashteuiatsh</t>
  </si>
  <si>
    <t>Lac-Ashuapmushuan</t>
  </si>
  <si>
    <t>La Tuque</t>
  </si>
  <si>
    <t>La Bostonnais</t>
  </si>
  <si>
    <t>Lac-Édouard</t>
  </si>
  <si>
    <t>Coucoucache</t>
  </si>
  <si>
    <t>Wemotaci</t>
  </si>
  <si>
    <t>Obedjiwan</t>
  </si>
  <si>
    <t>Les Îles-de-la-Madeleine</t>
  </si>
  <si>
    <t>Grosse-Île</t>
  </si>
  <si>
    <t>Saint-Théophile</t>
  </si>
  <si>
    <t>Saint-Gédéon-de-Beauce</t>
  </si>
  <si>
    <t>Saint-Hilaire-de-Dorset</t>
  </si>
  <si>
    <t>Saint-Évariste-de-Forsyth</t>
  </si>
  <si>
    <t>La Guadeloupe</t>
  </si>
  <si>
    <t>Saint-Martin</t>
  </si>
  <si>
    <t>Saint-René</t>
  </si>
  <si>
    <t>Saint-Côme--Linière</t>
  </si>
  <si>
    <t>Saint-Philibert</t>
  </si>
  <si>
    <t>Notre-Dame-des-Pins</t>
  </si>
  <si>
    <t>Saint-Simon-les-Mines</t>
  </si>
  <si>
    <t>Saint-Honoré-de-Shenley</t>
  </si>
  <si>
    <t>Lac-Poulin</t>
  </si>
  <si>
    <t>Saint-Benoît-Labre</t>
  </si>
  <si>
    <t>Saint-Éphrem-de-Beauce</t>
  </si>
  <si>
    <t>Saint-Georges</t>
  </si>
  <si>
    <t>Sainte-Anne-de-Sorel</t>
  </si>
  <si>
    <t>Saint-David</t>
  </si>
  <si>
    <t>Massueville</t>
  </si>
  <si>
    <t>Saint-Aimé</t>
  </si>
  <si>
    <t>Saint-Robert</t>
  </si>
  <si>
    <t>Sainte-Victoire-de-Sorel</t>
  </si>
  <si>
    <t>Saint-Ours</t>
  </si>
  <si>
    <t>Yamaska</t>
  </si>
  <si>
    <t>Saint-Gérard-Majella</t>
  </si>
  <si>
    <t>Saint-Roch-de-Richelieu</t>
  </si>
  <si>
    <t>Saint-Joseph-de-Sorel</t>
  </si>
  <si>
    <t>Sorel-Tracy</t>
  </si>
  <si>
    <t>Saints-Martyrs-Canadiens</t>
  </si>
  <si>
    <t>Notre-Dame-de-Ham</t>
  </si>
  <si>
    <t>Sainte-Hélène-de-Chester</t>
  </si>
  <si>
    <t>Ham-Nord</t>
  </si>
  <si>
    <t>Saint-Rémi-de-Tingwick</t>
  </si>
  <si>
    <t>Chesterville</t>
  </si>
  <si>
    <t>Saint-Christophe-d'Arthabaska</t>
  </si>
  <si>
    <t>Kingsey Falls</t>
  </si>
  <si>
    <t>Sainte-Clotilde-de-Horton</t>
  </si>
  <si>
    <t>Saint-Rosaire</t>
  </si>
  <si>
    <t>Daveluyville</t>
  </si>
  <si>
    <t>Maddington Falls</t>
  </si>
  <si>
    <t>Saint-Louis-de-Blandford</t>
  </si>
  <si>
    <t>Tingwick</t>
  </si>
  <si>
    <t>Saint-Norbert-d'Arthabaska</t>
  </si>
  <si>
    <t>Warwick</t>
  </si>
  <si>
    <t>Saint-Albert</t>
  </si>
  <si>
    <t>Sainte-Élizabeth-de-Warwick</t>
  </si>
  <si>
    <t>Sainte-Séraphine</t>
  </si>
  <si>
    <t>Saint-Samuel</t>
  </si>
  <si>
    <t>Saint-Valère</t>
  </si>
  <si>
    <t>Victoriaville</t>
  </si>
  <si>
    <t>Mont-Carmel</t>
  </si>
  <si>
    <t>Saint-Bruno-de-Kamouraska</t>
  </si>
  <si>
    <t>Saint-Joseph-de-Kamouraska</t>
  </si>
  <si>
    <t>Saint-Gabriel-Lalemant</t>
  </si>
  <si>
    <t>Saint-Onésime-d'Ixworth</t>
  </si>
  <si>
    <t>Picard</t>
  </si>
  <si>
    <t>Petit-Lac-Sainte-Anne</t>
  </si>
  <si>
    <t>Saint-Alexandre-de-Kamouraska</t>
  </si>
  <si>
    <t>Saint-André-de-Kamouraska</t>
  </si>
  <si>
    <t>Saint-Pascal</t>
  </si>
  <si>
    <t>Sainte-Hélène-de-Kamouraska</t>
  </si>
  <si>
    <t>Saint-Germain-de-Kamouraska</t>
  </si>
  <si>
    <t>Saint-Denis-De La Bouteillerie</t>
  </si>
  <si>
    <t>Saint-Philippe-de-Néri</t>
  </si>
  <si>
    <t>Sainte-Anne-de-la-Pocatière</t>
  </si>
  <si>
    <t>Rivière-Ouelle</t>
  </si>
  <si>
    <t>Saint-Pacôme</t>
  </si>
  <si>
    <t>La Pocatière</t>
  </si>
  <si>
    <t>Saint-Joachim-de-Shefford</t>
  </si>
  <si>
    <t>Roxton Pond</t>
  </si>
  <si>
    <t>Sainte-Cécile-de-Milton</t>
  </si>
  <si>
    <t>Saint-Alphonse-de-Granby</t>
  </si>
  <si>
    <t>Warden</t>
  </si>
  <si>
    <t>Shefford</t>
  </si>
  <si>
    <t>Granby</t>
  </si>
  <si>
    <t>Waterloo</t>
  </si>
  <si>
    <t>Sainte-Eulalie</t>
  </si>
  <si>
    <t>Aston-Jonction</t>
  </si>
  <si>
    <t>Saint-Wenceslas</t>
  </si>
  <si>
    <t>Saint-Célestin</t>
  </si>
  <si>
    <t>Saint-Léonard-d'Aston</t>
  </si>
  <si>
    <t>Sainte-Perpétue</t>
  </si>
  <si>
    <t>Sainte-Monique</t>
  </si>
  <si>
    <t>Grand-Saint-Esprit</t>
  </si>
  <si>
    <t>Nicolet</t>
  </si>
  <si>
    <t>La Visitation-de-Yamaska</t>
  </si>
  <si>
    <t>Saint-Zéphirin-de-Courval</t>
  </si>
  <si>
    <t>Saint-Elphège</t>
  </si>
  <si>
    <t>Baie-du-Febvre</t>
  </si>
  <si>
    <t>Pierreville</t>
  </si>
  <si>
    <t>Saint-François-du-Lac</t>
  </si>
  <si>
    <t>Odanak</t>
  </si>
  <si>
    <t>Baie-Trinité</t>
  </si>
  <si>
    <t>Godbout</t>
  </si>
  <si>
    <t>Franquelin</t>
  </si>
  <si>
    <t>Baie-Comeau</t>
  </si>
  <si>
    <t>Pointe-aux-Outardes</t>
  </si>
  <si>
    <t>Ragueneau</t>
  </si>
  <si>
    <t>Pessamit</t>
  </si>
  <si>
    <t>Pointe-Lebel</t>
  </si>
  <si>
    <t>Chute-aux-Outardes</t>
  </si>
  <si>
    <t>Rivière-aux-Outardes, NO</t>
  </si>
  <si>
    <t>Rivière-aux-Outardes</t>
  </si>
  <si>
    <t>Saint-Cyprien</t>
  </si>
  <si>
    <t>Saint-Hubert-de-Rivière-du-Loup</t>
  </si>
  <si>
    <t>Saint-Antonin</t>
  </si>
  <si>
    <t>Saint-Modeste</t>
  </si>
  <si>
    <t>Saint-François-Xavier-de-Viger</t>
  </si>
  <si>
    <t>Saint-Paul-de-la-Croix</t>
  </si>
  <si>
    <t>Notre-Dame-des-Sept-Douleurs</t>
  </si>
  <si>
    <t>Whitworth</t>
  </si>
  <si>
    <t>Saint-Épiphane</t>
  </si>
  <si>
    <t>L'Isle-Verte</t>
  </si>
  <si>
    <t>Saint-Arsène</t>
  </si>
  <si>
    <t>Cacouna</t>
  </si>
  <si>
    <t>Notre-Dame-du-Portage</t>
  </si>
  <si>
    <t>Notre-Dame-du-Mont-Carmel</t>
  </si>
  <si>
    <t>Sainte-Anne-de-la-Pérade</t>
  </si>
  <si>
    <t>Batiscan</t>
  </si>
  <si>
    <t>Sainte-Geneviève-de-Batiscan</t>
  </si>
  <si>
    <t>Champlain</t>
  </si>
  <si>
    <t>Saint-Luc-de-Vincennes</t>
  </si>
  <si>
    <t>Saint-Narcisse</t>
  </si>
  <si>
    <t>Saint-Stanislas</t>
  </si>
  <si>
    <t>Saint-Prosper-de-Champlain</t>
  </si>
  <si>
    <t>Saint-Maurice</t>
  </si>
  <si>
    <t>Havelock</t>
  </si>
  <si>
    <t>Franklin</t>
  </si>
  <si>
    <t>Hinchinbrooke</t>
  </si>
  <si>
    <t>Elgin</t>
  </si>
  <si>
    <t>Sainte-Barbe</t>
  </si>
  <si>
    <t>Saint-Anicet</t>
  </si>
  <si>
    <t>Dundee</t>
  </si>
  <si>
    <t>Akwesasne</t>
  </si>
  <si>
    <t>Saint-Chrysostome</t>
  </si>
  <si>
    <t>Howick</t>
  </si>
  <si>
    <t>Très-Saint-Sacrement</t>
  </si>
  <si>
    <t>Ormstown</t>
  </si>
  <si>
    <t>Huntingdon</t>
  </si>
  <si>
    <t>Godmanchester</t>
  </si>
  <si>
    <t>Blanc-Sablon</t>
  </si>
  <si>
    <t>Bonne-Espérance</t>
  </si>
  <si>
    <t>Saint-Augustin</t>
  </si>
  <si>
    <t>Gros-Mécatina</t>
  </si>
  <si>
    <t>Côte-Nord-du-Golfe-du-Saint-Laurent</t>
  </si>
  <si>
    <t>Pakuashipi</t>
  </si>
  <si>
    <t>La Romaine</t>
  </si>
  <si>
    <t>Petit-Mécatina</t>
  </si>
  <si>
    <t>Hébertville</t>
  </si>
  <si>
    <t>Saint-Nazaire</t>
  </si>
  <si>
    <t>Labrecque</t>
  </si>
  <si>
    <t>Lamarche</t>
  </si>
  <si>
    <t>L'Ascension-de-Notre-Seigneur</t>
  </si>
  <si>
    <t>Saint-Ludger-de-Milot</t>
  </si>
  <si>
    <t>Mont-Apica</t>
  </si>
  <si>
    <t>Lac-Moncouche</t>
  </si>
  <si>
    <t>Lac-Achouakan</t>
  </si>
  <si>
    <t>Belle-Rivière</t>
  </si>
  <si>
    <t>Desbiens</t>
  </si>
  <si>
    <t>Métabetchouan--Lac-à-la-Croix</t>
  </si>
  <si>
    <t>Saint-Henri-de-Taillon</t>
  </si>
  <si>
    <t>Hébertville-Station</t>
  </si>
  <si>
    <t>Saint-Bruno</t>
  </si>
  <si>
    <t>Saint-Gédéon</t>
  </si>
  <si>
    <t>Alma</t>
  </si>
  <si>
    <t>Sept-Îles</t>
  </si>
  <si>
    <t>Port-Cartier</t>
  </si>
  <si>
    <t>Uashat</t>
  </si>
  <si>
    <t>Maliotenam</t>
  </si>
  <si>
    <t>Rivière-Nipissis, NO</t>
  </si>
  <si>
    <t>Rivière-Nipissis</t>
  </si>
  <si>
    <t>Lac-Walker, NO</t>
  </si>
  <si>
    <t>Lac-Walker</t>
  </si>
  <si>
    <t>Saint-Just-de-Bretenières</t>
  </si>
  <si>
    <t>Lac-Frontière</t>
  </si>
  <si>
    <t>Saint-Fabien-de-Panet</t>
  </si>
  <si>
    <t>Sainte-Lucie-de-Beauregard</t>
  </si>
  <si>
    <t>Sainte-Apolline-de-Patton</t>
  </si>
  <si>
    <t>Saint-Paul-de-Montminy</t>
  </si>
  <si>
    <t>Sainte-Euphémie-sur-Rivière-du-Sud</t>
  </si>
  <si>
    <t>Notre-Dame-du-Rosaire</t>
  </si>
  <si>
    <t>Cap-Saint-Ignace</t>
  </si>
  <si>
    <t>Saint-Pierre-de-la-Rivière-du-Sud</t>
  </si>
  <si>
    <t>Saint-François-de-la-Rivière-du-Sud</t>
  </si>
  <si>
    <t>Saint-Antoine-de-l'Isle-aux-Grues</t>
  </si>
  <si>
    <t>Berthier-sur-Mer</t>
  </si>
  <si>
    <t>Saint-Omer</t>
  </si>
  <si>
    <t>Saint-Pamphile</t>
  </si>
  <si>
    <t>Saint-Adalbert</t>
  </si>
  <si>
    <t>Saint-Marcel</t>
  </si>
  <si>
    <t>Tourville</t>
  </si>
  <si>
    <t>Saint-Damase-de-L'Islet</t>
  </si>
  <si>
    <t>Saint-Cyrille-de-Lessard</t>
  </si>
  <si>
    <t>Saint-Aubert</t>
  </si>
  <si>
    <t>Sainte-Louise</t>
  </si>
  <si>
    <t>L'Islet</t>
  </si>
  <si>
    <t>Saint-Roch-des-Aulnaies</t>
  </si>
  <si>
    <t>Saint-Jean-Port-Joli</t>
  </si>
  <si>
    <t>Saint-Lucien</t>
  </si>
  <si>
    <t>Durham-Sud</t>
  </si>
  <si>
    <t>Lefebvre</t>
  </si>
  <si>
    <t>L'Avenir</t>
  </si>
  <si>
    <t>Wickham</t>
  </si>
  <si>
    <t>Saint-Félix-de-Kingsey</t>
  </si>
  <si>
    <t>Saint-Germain-de-Grantham</t>
  </si>
  <si>
    <t>Saint-Cyrille-de-Wendover</t>
  </si>
  <si>
    <t>Notre-Dame-du-Bon-Conseil</t>
  </si>
  <si>
    <t>Sainte-Brigitte-des-Saults</t>
  </si>
  <si>
    <t>Saint-Majorique-de-Grantham</t>
  </si>
  <si>
    <t>Saint-Edmond-de-Grantham</t>
  </si>
  <si>
    <t>Saint-Eugène</t>
  </si>
  <si>
    <t>Saint-Guillaume</t>
  </si>
  <si>
    <t>Saint-Bonaventure</t>
  </si>
  <si>
    <t>Saint-Pie-de-Guire</t>
  </si>
  <si>
    <t>Drummondville</t>
  </si>
  <si>
    <t>Dolbeau-Mistassini</t>
  </si>
  <si>
    <t>Saint-Thomas-Didyme</t>
  </si>
  <si>
    <t>Girardville</t>
  </si>
  <si>
    <t>Notre-Dame-de-Lorette</t>
  </si>
  <si>
    <t>Péribonka</t>
  </si>
  <si>
    <t>Albanel</t>
  </si>
  <si>
    <t>Saint-Edmond-les-Plaines</t>
  </si>
  <si>
    <t>Saint-Eugène-d'Argentenay</t>
  </si>
  <si>
    <t>Normandin</t>
  </si>
  <si>
    <t>Passes-Dangereuses</t>
  </si>
  <si>
    <t>Rivière-Mistassini</t>
  </si>
  <si>
    <t>Saint-Zacharie</t>
  </si>
  <si>
    <t>Sainte-Aurélie</t>
  </si>
  <si>
    <t>Saint-Prosper</t>
  </si>
  <si>
    <t>Saint-Benjamin</t>
  </si>
  <si>
    <t>Sainte-Rose-de-Watford</t>
  </si>
  <si>
    <t>Sainte-Justine</t>
  </si>
  <si>
    <t>Lac-Etchemin</t>
  </si>
  <si>
    <t>Saint-Luc-de-Bellechasse</t>
  </si>
  <si>
    <t>Saint-Camille-de-Lellis</t>
  </si>
  <si>
    <t>Saint-Magloire</t>
  </si>
  <si>
    <t>Sainte-Marie-de-Blandford</t>
  </si>
  <si>
    <t>Lemieux</t>
  </si>
  <si>
    <t>Manseau</t>
  </si>
  <si>
    <t>Sainte-Sophie-de-Lévrard</t>
  </si>
  <si>
    <t>Deschaillons-sur-Saint-Laurent</t>
  </si>
  <si>
    <t>Wôlinak</t>
  </si>
  <si>
    <t>Saint-Sylvère</t>
  </si>
  <si>
    <t>Fortierville</t>
  </si>
  <si>
    <t>Parisville</t>
  </si>
  <si>
    <t>Sainte-Cécile-de-Lévrard</t>
  </si>
  <si>
    <t>Saint-Pierre-les-Becquets</t>
  </si>
  <si>
    <t>Dosquet</t>
  </si>
  <si>
    <t>Saint-Janvier-de-Joly</t>
  </si>
  <si>
    <t>Val-Alain</t>
  </si>
  <si>
    <t>Saint-Apollinaire</t>
  </si>
  <si>
    <t>Saint-Sylvestre</t>
  </si>
  <si>
    <t>Sainte-Agathe-de-Lotbinière</t>
  </si>
  <si>
    <t>Saint-Gilles</t>
  </si>
  <si>
    <t>Leclercville</t>
  </si>
  <si>
    <t>Saint-Patrice-de-Beaurivage</t>
  </si>
  <si>
    <t>Saint-Narcisse-de-Beaurivage</t>
  </si>
  <si>
    <t>Saint-Agapit</t>
  </si>
  <si>
    <t>Saint-Flavien</t>
  </si>
  <si>
    <t>Laurier-Station</t>
  </si>
  <si>
    <t>Saint-Édouard-de-Lotbinière</t>
  </si>
  <si>
    <t>Notre-Dame-du-Sacré-Coeur-d'Issoudun</t>
  </si>
  <si>
    <t>Saint-Antoine-de-Tilly</t>
  </si>
  <si>
    <t>Sainte-Croix</t>
  </si>
  <si>
    <t>Villeroy</t>
  </si>
  <si>
    <t>Saint-Ferdinand</t>
  </si>
  <si>
    <t>Sainte-Sophie-d'Halifax</t>
  </si>
  <si>
    <t>Princeville</t>
  </si>
  <si>
    <t>Plessisville</t>
  </si>
  <si>
    <t>Saint-Pierre-Baptiste</t>
  </si>
  <si>
    <t>Inverness</t>
  </si>
  <si>
    <t>Lyster</t>
  </si>
  <si>
    <t>Laurierville</t>
  </si>
  <si>
    <t>Rouyn-Noranda</t>
  </si>
  <si>
    <t>L'Île-d'Anticosti</t>
  </si>
  <si>
    <t>Natashquan</t>
  </si>
  <si>
    <t>Aguanish</t>
  </si>
  <si>
    <t>Baie-Johan-Beetz</t>
  </si>
  <si>
    <t>Havre-Saint-Pierre</t>
  </si>
  <si>
    <t>Longue-Pointe-de-Mingan</t>
  </si>
  <si>
    <t>Rivière-au-Tonnerre</t>
  </si>
  <si>
    <t>Nutashkuan, R</t>
  </si>
  <si>
    <t>Nutashkuan</t>
  </si>
  <si>
    <t>Mingan</t>
  </si>
  <si>
    <t>Lac-Jérôme, NO</t>
  </si>
  <si>
    <t>Lac-Jérôme</t>
  </si>
  <si>
    <t>Kitcisakik</t>
  </si>
  <si>
    <t>Lac-Metei</t>
  </si>
  <si>
    <t>Matchi-Manitou</t>
  </si>
  <si>
    <t>Réservoir-Dozois</t>
  </si>
  <si>
    <t>Senneterre</t>
  </si>
  <si>
    <t>Lac-Granet</t>
  </si>
  <si>
    <t>Rivière-Héva</t>
  </si>
  <si>
    <t>Malartic</t>
  </si>
  <si>
    <t>Val-d'Or</t>
  </si>
  <si>
    <t>Belcourt</t>
  </si>
  <si>
    <t>Roquemaure</t>
  </si>
  <si>
    <t>Sainte-Germaine-Boulé</t>
  </si>
  <si>
    <t>Duparquet</t>
  </si>
  <si>
    <t>Palmarolle</t>
  </si>
  <si>
    <t>Rapide-Danseur</t>
  </si>
  <si>
    <t>Gallichan</t>
  </si>
  <si>
    <t>Lac-Duparquet</t>
  </si>
  <si>
    <t>Macamic</t>
  </si>
  <si>
    <t>Clerval</t>
  </si>
  <si>
    <t>Dupuy</t>
  </si>
  <si>
    <t>La Sarre</t>
  </si>
  <si>
    <t>Sainte-Hélène-de-Mancebourg</t>
  </si>
  <si>
    <t>Poularies</t>
  </si>
  <si>
    <t>La Reine</t>
  </si>
  <si>
    <t>Normétal</t>
  </si>
  <si>
    <t>Chazel</t>
  </si>
  <si>
    <t>Taschereau</t>
  </si>
  <si>
    <t>Authier</t>
  </si>
  <si>
    <t>Authier-Nord</t>
  </si>
  <si>
    <t>Val-Saint-Gilles</t>
  </si>
  <si>
    <t>Rivière-Ojima</t>
  </si>
  <si>
    <t>Pikogan</t>
  </si>
  <si>
    <t>Saint-Marc-de-Figuery</t>
  </si>
  <si>
    <t>La Corne</t>
  </si>
  <si>
    <t>Preissac</t>
  </si>
  <si>
    <t>La Motte</t>
  </si>
  <si>
    <t>Saint-Félix-de-Dalquier</t>
  </si>
  <si>
    <t>Saint-Mathieu-d'Harricana</t>
  </si>
  <si>
    <t>Sainte-Gertrude-Manneville</t>
  </si>
  <si>
    <t>Trécesson</t>
  </si>
  <si>
    <t>Amos</t>
  </si>
  <si>
    <t>Saint-Dominique-du-Rosaire</t>
  </si>
  <si>
    <t>Barraute</t>
  </si>
  <si>
    <t>Berry</t>
  </si>
  <si>
    <t>Lac-Chicobi</t>
  </si>
  <si>
    <t>La Morandière</t>
  </si>
  <si>
    <t>Launay</t>
  </si>
  <si>
    <t>Rochebaucourt</t>
  </si>
  <si>
    <t>Landrienne</t>
  </si>
  <si>
    <t>Lac-Despinassy</t>
  </si>
  <si>
    <t>Champneuf</t>
  </si>
  <si>
    <t>Informations générales et portée de l'outil</t>
  </si>
  <si>
    <t>Cet outil de calcul a pour objectif d’aider les initiateurs de projets à estimer le montant de la contribution financière à verser pour compenser l'atteinte aux milieux humides ou hydriques en vertu du Règlement sur la compensation pour l’atteinte aux milieux humides et hydriques (RCAMHH actualisé en décembre 2021). Cette compensation peut être demandée dans le cadre d’un projet nécessitant une autorisation ministérielle ou d'un projet soumis à la procédure d'évaluation et d'examen des impacts sur l’environnement.  Lorsqu’une demande d'autorisation est déposée pour la réalisation d’un projet, la direction régionale l'analyse en appliquant une approche d'atténuation des impacts. Lorsque les efforts d'évitement et de minimisation ont été réalisés, et que le projet est jugé acceptable, les pertes résiduelles inévitables doivent être compensées. L'article 46.0.5 de la Loi sur la qualité de l'environnement (LQE) prévoit alors que le ministre détermine le montant de la contribution financière à verser. L'initiateur de projet peut consulter sa direction régionale ainsi que le Règlement sur la compensation pour l’atteinte aux milieux humides et hydriques pour comprendre les modalités qui pourraient s'appliquer à sa situation.  De plus, si le projet est réalisé sur le territoire de plus d'une MRC, l'initiateur est invité à contacter sa direction régionale, puisque le formulaire à utiliser pour le calcul pourrait différer. Le Ministère se dégage de toute responsabilité quant à l'utilisation du présent outil.
Les documents suivants peuvent être consultés pour obtenir davantage de détails sur la procédure d'autorisation environnementale et les divers paramètres applicables pour le calcul de la contribution financière :</t>
  </si>
  <si>
    <t>https://www.environnement.gouv.qc.ca/eau/milieux-humides/Lignes-directrices-contribution-financiere.pdf
https://www.environnement.gouv.qc.ca/eau/milieux-humides/analyse-environnementales-milieux-humides-hydriques.pdf</t>
  </si>
  <si>
    <t>Comment remplir l’onglet « Calcul »?</t>
  </si>
  <si>
    <t>* Il est important d'effectuer les sélections dans les menus déroulants en procédant du haut vers le bas. La séquence de choix détermine les cases qui deviendront actives ou inactives. Pour remettre les valeurs par défaut, il faut faire l’opération inverse, en procédant du bas vers le haut.   
- Les cases blanches correspondent aux champs où des données numériques doivent être saisies. 
- Les cases bleues correspondent aux champs où une sélection doit être effectuée dans les menus déroulants.
- Les cases grises ne nécessitent aucune saisie. 
- Lorsqu'il y a des décimales, les données numériques doivent être saisies avec une virgule et non avec un point. 
- Si le logiciel vous le demande, vous devez activer les macros pour que l'outil fonctionne correctement. 
- Si le projet affecte des milieux humides et hydriques sur le territoire de plus d'une MRC, un fichier doit être rempli pour chaque MRC.</t>
  </si>
  <si>
    <t>Étape 1. Localisation</t>
  </si>
  <si>
    <t>▫ Municipalité du milieu affecté : Il faut sélectionner la municipalité du milieu affecté dans la liste déroulante. Une perte peut couvrir plusieurs municipalités; dans ce cas, et à titre indicatif, vous pouvez sélectionner la principale municipalité où se déroule le projet. Les facteurs R et VT sont les mêmes pour toutes les municipalités d'une même MRC. Il y a trois listes déroulantes. Sélectionnez dans l'ordre : 1. la région administrative; 2. la MRC; 3. la municipalité.</t>
  </si>
  <si>
    <t>Étape 2. Facteur de modulation régional (R) et valeur du terrain (vt)</t>
  </si>
  <si>
    <r>
      <rPr>
        <b/>
        <sz val="11"/>
        <color theme="1"/>
        <rFont val="Calibri"/>
        <family val="2"/>
        <scheme val="minor"/>
      </rPr>
      <t>▫ Facteur de modulation régional</t>
    </r>
    <r>
      <rPr>
        <sz val="11"/>
        <color theme="1"/>
        <rFont val="Calibri"/>
        <family val="2"/>
        <scheme val="minor"/>
      </rPr>
      <t xml:space="preserve"> : Ne saisissez rien. Le facteur de modulation régional se situe entre 0 et 2 et est déterminé par règlement. Il sera inscrit automatiquement après sélection des cases « Municipalité » et « Milieu humide ou hydrique ».</t>
    </r>
  </si>
  <si>
    <r>
      <rPr>
        <b/>
        <sz val="11"/>
        <color theme="1"/>
        <rFont val="Calibri"/>
        <family val="2"/>
        <scheme val="minor"/>
      </rPr>
      <t>▫ Valeur du terrain</t>
    </r>
    <r>
      <rPr>
        <sz val="11"/>
        <color theme="1"/>
        <rFont val="Calibri"/>
        <family val="2"/>
        <scheme val="minor"/>
      </rPr>
      <t xml:space="preserve"> : Ne saisissez rien. La valeur du terrain correspond à la moyenne de la valeur des terrains vagues sur le territoire de la MRC. Elle est prédéterminée par règlement et s'inscrit automatiquement après sélection des cases « Municipalité » et « Domaine de l'État ».</t>
    </r>
  </si>
  <si>
    <t>Étape 3.1 Superficie de milieux humides et hydriques atteinte par type de milieu (premier tableau de l'onglet« Calcul »)</t>
  </si>
  <si>
    <t>▫ Identifiant du milieu (facultatif)</t>
  </si>
  <si>
    <r>
      <t xml:space="preserve">▫ Milieu humide ou hydrique: </t>
    </r>
    <r>
      <rPr>
        <sz val="11"/>
        <color theme="1"/>
        <rFont val="Calibri"/>
        <family val="2"/>
        <scheme val="minor"/>
      </rPr>
      <t>Vous devez sélectionner de quel type de milieu affecté il s'agit : milieu humide isolé ou milieu hydrique, lequel inclut les milieux humides riverains.</t>
    </r>
    <r>
      <rPr>
        <b/>
        <sz val="11"/>
        <color theme="1"/>
        <rFont val="Calibri"/>
        <family val="2"/>
        <scheme val="minor"/>
      </rPr>
      <t xml:space="preserve">
</t>
    </r>
  </si>
  <si>
    <r>
      <t>▫ Type de milieu :</t>
    </r>
    <r>
      <rPr>
        <sz val="11"/>
        <color theme="1"/>
        <rFont val="Calibri"/>
        <family val="2"/>
        <scheme val="minor"/>
      </rPr>
      <t xml:space="preserve"> Seulement après avoir sélectionné la case précédente, précisez ici dans quel type de milieu humide ou hydrique se situe le projet. 
- Les milieux humides incluent les milieux suivants : étang, marais, marécage arbustif, marécage arborescent, tourbière ombrotrophe (bog) ouverte, tourbière minérotrophe (fen) ouverte et tourbière boisée. 
- Les milieux hydriques incluent les milieux suivants : cours d'eau (littoral), lac (littoral), rive, plaine inondable, littoral du fleuve, littoral maritime ou milieu humide riverain (littoral). 
*Le littoral maritime correspond aux littoraux de l'estuaire maritime, du golfe du Saint-Laurent et de la baie des Chaleurs.
</t>
    </r>
  </si>
  <si>
    <r>
      <t xml:space="preserve">▫ Appartenance au domaine de l'État : </t>
    </r>
    <r>
      <rPr>
        <sz val="11"/>
        <color theme="1"/>
        <rFont val="Calibri"/>
        <family val="2"/>
        <scheme val="minor"/>
      </rPr>
      <t>Si la superficie affectée se trouve sur les terres du domaine de l'État ou dans le domaine hydrique de l'État, il faut indiquer « oui » dans cette case à l'aide de la liste déroulante. La valeur foncière sera alors automatiquement attribuée. Bien que l'affichage n'indique que deux décimales, le calcul prend en compte les quatre décimales règlementaires.</t>
    </r>
  </si>
  <si>
    <r>
      <t xml:space="preserve">▫ État initial : </t>
    </r>
    <r>
      <rPr>
        <sz val="11"/>
        <color theme="1"/>
        <rFont val="Calibri"/>
        <family val="2"/>
        <scheme val="minor"/>
      </rPr>
      <t>Ne saisissez rien. Veuillez vous référer à l'étape 3.2 pour établir l'état initial (If INI).</t>
    </r>
  </si>
  <si>
    <r>
      <t>▫ Impact (NI):</t>
    </r>
    <r>
      <rPr>
        <sz val="11"/>
        <color theme="1"/>
        <rFont val="Calibri"/>
        <family val="2"/>
        <scheme val="minor"/>
      </rPr>
      <t xml:space="preserve"> Ne saisissez rien. Veuillez vous référer à l'étape 3.2 pour établir l'impact de l'activité (NI).</t>
    </r>
  </si>
  <si>
    <r>
      <t>▫ Annexe III, art.5-6 (Pén.) :</t>
    </r>
    <r>
      <rPr>
        <sz val="11"/>
        <color theme="1"/>
        <rFont val="Calibri"/>
        <family val="2"/>
        <scheme val="minor"/>
      </rPr>
      <t xml:space="preserve"> Lorsque, pour un milieu hydrique, l'une des situations décrites aux articles 5 ou 6 de la section II de l'annexe III s'applique, vous devez sélectionner un facteur de surcote (remblai total du littoral, art. 5, facteur 1, ou ouvrage transversal empêchant la libre circulation des poissons ou des sédiments, art. 6, facteur 0,5) dans la liste déroulante. Cette valeur sera intégrée automatiquement au calcul de la compensation. Elle est indiquée sous le paramètre « Pén. » dans l'onglet « Paramètres ». Si cette situation ne s'applique pas, laissez la valeur 0.</t>
    </r>
  </si>
  <si>
    <t>▫ Superficie affectée : Déterminez les superficies (arrondies au mètre carré près) affectées par le projet, par type de milieu. Ainsi, il peut y avoir plusieurs superficies à compiler pour un même projet. Rappelons que les projets en milieu humide ouvert dont la somme des superficies affectées est égale ou inférieure à 30 m² (article 5 (1°)), ainsi que les milieux humides boisés (tourbières boisées et marécages arborescents) d'au plus 300 m2 ne sont pas assujettis à la compensation.  
* Rappel : Il ne faut pas soustraire les 30 premiers mètres carrés d'une perte de milieu humide ouvert ou hydrique, ou encore les 300 premiers mètres carrés d'une perte de milieu humide boisé.</t>
  </si>
  <si>
    <t>▫ Superficie habitat : Cette superficie (arrondie au mètre carré près) correspond à la partie du milieu humide ou hydrique qui fait l’objet d’une compensation pour la perte d’un habitat faunique en vertu de la Loi sur la conservation et la mise en valeur de la faune (LCMVF). Notez que les superficies qui n'ont font pas l'objet d'une compensation en vertu de la LCMVF sont compensées en vertu de la LQE.</t>
  </si>
  <si>
    <r>
      <rPr>
        <b/>
        <sz val="11"/>
        <rFont val="Calibri"/>
        <family val="2"/>
        <scheme val="minor"/>
      </rPr>
      <t xml:space="preserve">▫ Compensation MELCC : </t>
    </r>
    <r>
      <rPr>
        <sz val="11"/>
        <rFont val="Calibri"/>
        <family val="2"/>
        <scheme val="minor"/>
      </rPr>
      <t>Ne saisissez rien. Cette ligne indique le montant de la compensation calculé automatiquement en fonction des paramètres sélectionnés. Assurez-vous d'avoir bien sélectionné toutes les informations nécessaires au calcul.</t>
    </r>
  </si>
  <si>
    <t>Étape 3.2 États initiaux et impacts des activités (second tableau de l'onglet « Calcul »)</t>
  </si>
  <si>
    <r>
      <t xml:space="preserve">▫ État initial Mhu : </t>
    </r>
    <r>
      <rPr>
        <sz val="11"/>
        <color theme="1"/>
        <rFont val="Calibri"/>
        <family val="2"/>
        <scheme val="minor"/>
      </rPr>
      <t>Pour avoir accès à la liste déroulante, « milieu_humide_isolé » doit être préalablement sélectionné à la ligne 14 et le type de milieu à la ligne 15.  
Ensuite, les lignes 29 à 31 du second tableau de l'onglet « Calcul » permettent de sélectionner l'état initial selon chacune des composantes (végétation, eau, sol) identifiées dans le tableau de l'article 1 de l'annexe 2 du RCAMHH. Assurez-vous d'avoir effectué la sélection entre les trois composantes puisque la plus petite valeur sera automatiquement attribuée à la ligne 18.</t>
    </r>
  </si>
  <si>
    <r>
      <t xml:space="preserve">▫ État initial Mhy:  </t>
    </r>
    <r>
      <rPr>
        <sz val="11"/>
        <color theme="1"/>
        <rFont val="Calibri"/>
        <family val="2"/>
        <scheme val="minor"/>
      </rPr>
      <t>Pour avoir accès à la liste déroulante, « milieu_hydrique » doit être préalablement sélectionné à la ligne 14, ainsi que le type de milieu à la ligne 15. Ensuite, sélectionnez la valeur numérique de l'état initial dans la liste déroulante de la ligne 32. La valeur sera automatiquement reportée à la ligne 18.</t>
    </r>
  </si>
  <si>
    <r>
      <t>▫ Impact de l'activité MHu :</t>
    </r>
    <r>
      <rPr>
        <sz val="11"/>
        <color theme="1"/>
        <rFont val="Calibri"/>
        <family val="2"/>
        <scheme val="minor"/>
      </rPr>
      <t xml:space="preserve"> Pour avoir accès à la liste déroulante, « milieu_humide_isolé » doit être préalablement sélectionné à la ligne 14 et le type de milieu à la ligne 15.
Ensuite, vous devez sélectionner, aux lignes 33 à 35, l'impact projeté sur les trois composantes : végétation, sol et eau. Il est important d'effectuer un choix entre les trois composantes, puisque la plus petite valeur numérique sera automatiquement attribuée à la ligne 19.</t>
    </r>
  </si>
  <si>
    <r>
      <t>▫ Impact de l'activité Littoral-Rive-P.I. :</t>
    </r>
    <r>
      <rPr>
        <sz val="11"/>
        <color theme="1"/>
        <rFont val="Calibri"/>
        <family val="2"/>
        <scheme val="minor"/>
      </rPr>
      <t xml:space="preserve"> Pour avoir accès à la liste déroulante, « milieu_hydrique » doit être préalablement sélectionné à la ligne 14 et le type de milieu à la ligne 15.
Pour le littoral : Vous devez sélectionner, aux lignes 36 à 38, l'impact projeté sur les trois composantes : végétation, sol et eau. Il est important d'effectuer un choix entre les trois composantes, puisque la plus petite valeur numérique sera automatiquement attribuée à la ligne 19.
Pour la rive : Vous devez sélectionner l'impact projeté dans la liste déroulante de la ligne 39. La valeur numérique sera automatiquement attribuée à la ligne 19.
Pour la plaine inondable : Vous devez sélectionner l'impact projeté dans la liste déroulante de la ligne 40. La valeur numérique sera automatiquement attribuée à la ligne 19.</t>
    </r>
  </si>
  <si>
    <t>DESCRIPTION DES MILIEUX HUMIDES ET HYDRIQUES (MHH) ET DES PERTES</t>
  </si>
  <si>
    <t>Nom du projet</t>
  </si>
  <si>
    <t>Coordonnées géographiques du projet  |  Date de l'avis</t>
  </si>
  <si>
    <t>Latitude</t>
  </si>
  <si>
    <t>Longitude</t>
  </si>
  <si>
    <t>Date (aaaa-mm-jj)</t>
  </si>
  <si>
    <t xml:space="preserve">Zone de gestion intégrée de l'eau par bassin versant </t>
  </si>
  <si>
    <t>Bassin versant-Niveau 1</t>
  </si>
  <si>
    <t>Localisation</t>
  </si>
  <si>
    <t>Région administrative</t>
  </si>
  <si>
    <t>MRC</t>
  </si>
  <si>
    <t>Municipalité</t>
  </si>
  <si>
    <t>Numéro de demande SAGO</t>
  </si>
  <si>
    <r>
      <t>PERTES DE MILIEUX HUMIDES ET HYDRIQUES (en m</t>
    </r>
    <r>
      <rPr>
        <b/>
        <vertAlign val="superscript"/>
        <sz val="13"/>
        <color theme="3"/>
        <rFont val="Calibri"/>
        <family val="2"/>
        <scheme val="minor"/>
      </rPr>
      <t>2</t>
    </r>
    <r>
      <rPr>
        <b/>
        <sz val="13"/>
        <color theme="3"/>
        <rFont val="Calibri"/>
        <family val="2"/>
        <scheme val="minor"/>
      </rPr>
      <t>)</t>
    </r>
  </si>
  <si>
    <t>Milieu 1</t>
  </si>
  <si>
    <t>Milieu 2</t>
  </si>
  <si>
    <t>Milieu 3</t>
  </si>
  <si>
    <t>Milieu 4</t>
  </si>
  <si>
    <t>Milieu 5</t>
  </si>
  <si>
    <t>Milieu 6</t>
  </si>
  <si>
    <t>Milieu 7</t>
  </si>
  <si>
    <t>Milieu 8</t>
  </si>
  <si>
    <t>Milieu 9</t>
  </si>
  <si>
    <t>Milieu 10</t>
  </si>
  <si>
    <t>TOTAL</t>
  </si>
  <si>
    <t>Identifiant du milieu</t>
  </si>
  <si>
    <t>Milieu humide ou hydrique</t>
  </si>
  <si>
    <t>Type de milieu</t>
  </si>
  <si>
    <t>Précisions sur le type de milieu 
en littoral ou riverain</t>
  </si>
  <si>
    <t>Domaine de l'État</t>
  </si>
  <si>
    <r>
      <t>État initial (I</t>
    </r>
    <r>
      <rPr>
        <b/>
        <vertAlign val="subscript"/>
        <sz val="13"/>
        <color theme="1"/>
        <rFont val="Calibri"/>
        <family val="2"/>
        <scheme val="minor"/>
      </rPr>
      <t>f ini</t>
    </r>
    <r>
      <rPr>
        <b/>
        <sz val="13"/>
        <color theme="1"/>
        <rFont val="Calibri"/>
        <family val="2"/>
        <scheme val="minor"/>
      </rPr>
      <t>)</t>
    </r>
  </si>
  <si>
    <t>Impact (NI)</t>
  </si>
  <si>
    <t>Annexe III, Art.5-6 (Pén.)</t>
  </si>
  <si>
    <t>Facteur régional (R)</t>
  </si>
  <si>
    <t>Valeur moyenne terrain (vt)</t>
  </si>
  <si>
    <t>Superficie (m²)</t>
  </si>
  <si>
    <t>Superficie habitat (m²)</t>
  </si>
  <si>
    <t>Compensation MELCC</t>
  </si>
  <si>
    <t>ÉTATS INITIAUX ET IMPACTS DES ACTIVITÉS</t>
  </si>
  <si>
    <t>État initial
Mhu</t>
  </si>
  <si>
    <t>Vég_initiale</t>
  </si>
  <si>
    <t>Sol_initial</t>
  </si>
  <si>
    <t>Eau_initiale</t>
  </si>
  <si>
    <t>État initial Mhy</t>
  </si>
  <si>
    <t>Impact de l'activité
Mhu</t>
  </si>
  <si>
    <t>Vég_impact</t>
  </si>
  <si>
    <t>Sol_impact</t>
  </si>
  <si>
    <t>Eau_impact</t>
  </si>
  <si>
    <t>Impact de l'activité
Littoral</t>
  </si>
  <si>
    <t>Impact de l'activité Rive</t>
  </si>
  <si>
    <t>Impact de l'activité P.I.</t>
  </si>
  <si>
    <t>Résumé des paramètres de calcul de la contribution financière</t>
  </si>
  <si>
    <t>Noms</t>
  </si>
  <si>
    <t>MC ($)</t>
  </si>
  <si>
    <r>
      <t>S</t>
    </r>
    <r>
      <rPr>
        <b/>
        <sz val="8"/>
        <color theme="4"/>
        <rFont val="Calibri"/>
        <family val="2"/>
        <scheme val="minor"/>
      </rPr>
      <t xml:space="preserve"> (m²)</t>
    </r>
  </si>
  <si>
    <t>$/m²</t>
  </si>
  <si>
    <t>ct</t>
  </si>
  <si>
    <t>vt</t>
  </si>
  <si>
    <t>cb</t>
  </si>
  <si>
    <r>
      <t>ΔI</t>
    </r>
    <r>
      <rPr>
        <vertAlign val="subscript"/>
        <sz val="9"/>
        <color theme="4"/>
        <rFont val="Calibri"/>
        <family val="2"/>
      </rPr>
      <t>f</t>
    </r>
  </si>
  <si>
    <r>
      <t>I</t>
    </r>
    <r>
      <rPr>
        <vertAlign val="subscript"/>
        <sz val="9"/>
        <color theme="4"/>
        <rFont val="Calibri"/>
        <family val="2"/>
      </rPr>
      <t>f INI</t>
    </r>
  </si>
  <si>
    <r>
      <t>I</t>
    </r>
    <r>
      <rPr>
        <vertAlign val="subscript"/>
        <sz val="9"/>
        <color theme="4"/>
        <rFont val="Calibri"/>
        <family val="2"/>
      </rPr>
      <t>f FIN</t>
    </r>
  </si>
  <si>
    <t>NI</t>
  </si>
  <si>
    <t>Pén.</t>
  </si>
  <si>
    <t>R</t>
  </si>
  <si>
    <r>
      <t>S</t>
    </r>
    <r>
      <rPr>
        <vertAlign val="subscript"/>
        <sz val="9"/>
        <color theme="4"/>
        <rFont val="Calibri"/>
        <family val="2"/>
        <scheme val="minor"/>
      </rPr>
      <t>e</t>
    </r>
  </si>
  <si>
    <r>
      <t>S</t>
    </r>
    <r>
      <rPr>
        <vertAlign val="subscript"/>
        <sz val="9"/>
        <color theme="4"/>
        <rFont val="Calibri"/>
        <family val="2"/>
        <scheme val="minor"/>
      </rPr>
      <t>f</t>
    </r>
  </si>
  <si>
    <t>Se : Superficie de milieu(x) humide(s) ou hydrique(s) atteinte et nécessitant une compensation.
Sf : Superficie d'habitat(s) faunique(s) pour laquelle une compensation a été exigée.
Pén. : Facteur de surcote pour un remblai total du littoral (1) ou ouvrage transversal empêchant la libre circulation des poissons ou des sédiments (0,5).</t>
  </si>
  <si>
    <t>Total</t>
  </si>
  <si>
    <t>MC</t>
  </si>
  <si>
    <t>S</t>
  </si>
  <si>
    <r>
      <t>S</t>
    </r>
    <r>
      <rPr>
        <vertAlign val="subscript"/>
        <sz val="12"/>
        <color theme="4"/>
        <rFont val="Calibri"/>
        <family val="2"/>
        <scheme val="minor"/>
      </rPr>
      <t>e</t>
    </r>
  </si>
  <si>
    <t>Formule utilisée (RCAMHH art. 6):</t>
  </si>
  <si>
    <r>
      <t>S</t>
    </r>
    <r>
      <rPr>
        <vertAlign val="subscript"/>
        <sz val="12"/>
        <color theme="4"/>
        <rFont val="Calibri"/>
        <family val="2"/>
        <scheme val="minor"/>
      </rPr>
      <t>f</t>
    </r>
  </si>
  <si>
    <t>Formule développée:</t>
  </si>
  <si>
    <t>Région</t>
  </si>
  <si>
    <t>Municipalités</t>
  </si>
  <si>
    <t>Facteur R 
Mhu</t>
  </si>
  <si>
    <t>Facteur R 
Mhy</t>
  </si>
  <si>
    <t>vt moyenne</t>
  </si>
  <si>
    <t>Abitibi-Témiscamingue</t>
  </si>
  <si>
    <t>Québec_Agglomération</t>
  </si>
  <si>
    <t>Laval_MRC</t>
  </si>
  <si>
    <t>Montréal_Agglomération</t>
  </si>
  <si>
    <t>MUS_CO_GEO</t>
  </si>
  <si>
    <t>Akulivik</t>
  </si>
  <si>
    <t>Asbestos</t>
  </si>
  <si>
    <t>Asbestos, V</t>
  </si>
  <si>
    <t>Aupaluk</t>
  </si>
  <si>
    <t>Baie-d'Hudson</t>
  </si>
  <si>
    <t>Chapais</t>
  </si>
  <si>
    <t>Chibougamau</t>
  </si>
  <si>
    <t>Chisasibi</t>
  </si>
  <si>
    <t>Eastmain</t>
  </si>
  <si>
    <t>Fermont</t>
  </si>
  <si>
    <t>Gouvernement régional d'Eeyou Istchee Baie-James</t>
  </si>
  <si>
    <t>Inukjuak</t>
  </si>
  <si>
    <t>Ivujivik</t>
  </si>
  <si>
    <t>Kangiqsualujjuaq</t>
  </si>
  <si>
    <t>Kangiqsujuaq</t>
  </si>
  <si>
    <t>Kangirsuk</t>
  </si>
  <si>
    <t>Kawawachikamach</t>
  </si>
  <si>
    <t>Kiggaluk</t>
  </si>
  <si>
    <t>Killiniq</t>
  </si>
  <si>
    <t>Kuujjuaq</t>
  </si>
  <si>
    <t>Kuujjuarapik</t>
  </si>
  <si>
    <t>Lac-John</t>
  </si>
  <si>
    <t>Lac-Juillet</t>
  </si>
  <si>
    <t>Lac-Vacher</t>
  </si>
  <si>
    <t>L'Assomption</t>
  </si>
  <si>
    <t>Lebel-sur-Quévillon</t>
  </si>
  <si>
    <t>L'Épiphanie</t>
  </si>
  <si>
    <t>Matagami</t>
  </si>
  <si>
    <t>Matimekosh</t>
  </si>
  <si>
    <t>Mistissini</t>
  </si>
  <si>
    <t>Nemaska</t>
  </si>
  <si>
    <t>Oujé-Bougoumou</t>
  </si>
  <si>
    <t>Puvirnituq</t>
  </si>
  <si>
    <t>Quaqtaq</t>
  </si>
  <si>
    <t>Rivière-Koksoak</t>
  </si>
  <si>
    <t>Rivière-Mouchalagane</t>
  </si>
  <si>
    <t>Saint-André</t>
  </si>
  <si>
    <t>Saint-André, M</t>
  </si>
  <si>
    <t>Saint-Faustin--Lac-Carré</t>
  </si>
  <si>
    <t>Saint-Faustin - Lac-Carré, M</t>
  </si>
  <si>
    <t>Saint-Germain</t>
  </si>
  <si>
    <t>Saint-Germain, P</t>
  </si>
  <si>
    <t>Salluit</t>
  </si>
  <si>
    <t>Schefferville</t>
  </si>
  <si>
    <t>Tasiujaq</t>
  </si>
  <si>
    <t>TNO aquatique de la MRC d'Abitibi-Ouest</t>
  </si>
  <si>
    <t>TNO aquatique de la MRC d'Argenteuil</t>
  </si>
  <si>
    <t>TNO aquatique de la MRC d'Avignon</t>
  </si>
  <si>
    <t>TNO aquatique de la MRC de Beauharnois-Salaberry</t>
  </si>
  <si>
    <t>TNO aquatique de la MRC de Bellechasse</t>
  </si>
  <si>
    <t>TNO aquatique de la MRC de Bonaventure</t>
  </si>
  <si>
    <t>TNO aquatique de la MRC de Brome-Missisquoi</t>
  </si>
  <si>
    <t>TNO aquatique de la MRC de Charlevoix</t>
  </si>
  <si>
    <t>TNO aquatique de la MRC de D'Autray</t>
  </si>
  <si>
    <t>TNO aquatique de la MRC de Drummond</t>
  </si>
  <si>
    <t>TNO aquatique de la MRC de Joliette</t>
  </si>
  <si>
    <t>TNO aquatique de la MRC de Kamouraska</t>
  </si>
  <si>
    <t>TNO aquatique de la MRC de La Côte-de-Beaupré</t>
  </si>
  <si>
    <t>TNO aquatique de la MRC de La Côte-de-Gaspé</t>
  </si>
  <si>
    <t>TNO aquatique de la MRC de La Haute-Côte-Nord</t>
  </si>
  <si>
    <t>TNO aquatique de la MRC de La Haute-Gaspésie</t>
  </si>
  <si>
    <t>TNO aquatique de la MRC de La Matanie</t>
  </si>
  <si>
    <t>TNO aquatique de la MRC de La Mitis</t>
  </si>
  <si>
    <t>TNO aquatique de la MRC de La Nouvelle-Beauce</t>
  </si>
  <si>
    <t>TNO aquatique de la MRC de La Rivière-du-Nord</t>
  </si>
  <si>
    <t>TNO aquatique de la MRC de La Vallée-de-la-Gatineau</t>
  </si>
  <si>
    <t>TNO aquatique de la MRC de Lac-Saint-Jean-Est</t>
  </si>
  <si>
    <t>TNO aquatique de la MRC de L'Assomption</t>
  </si>
  <si>
    <t>TNO aquatique de la MRC de L'Île-d'Orléans</t>
  </si>
  <si>
    <t>TNO aquatique de la MRC de Lotbinière</t>
  </si>
  <si>
    <t>TNO aquatique de la MRC de Manicouagan</t>
  </si>
  <si>
    <t>TNO aquatique de la MRC de Maskinongé</t>
  </si>
  <si>
    <t>TNO aquatique de la MRC de Matawinie</t>
  </si>
  <si>
    <t>TNO aquatique de la MRC de Mékinac</t>
  </si>
  <si>
    <t>TNO aquatique de la MRC de Minganie</t>
  </si>
  <si>
    <t>TNO aquatique de la MRC de Montmagny</t>
  </si>
  <si>
    <t>TNO aquatique de la MRC de Papineau</t>
  </si>
  <si>
    <t>TNO aquatique de la MRC de Pontiac</t>
  </si>
  <si>
    <t>TNO aquatique de la MRC de Portneuf</t>
  </si>
  <si>
    <t>TNO aquatique de la MRC de Rimouski-Neigette</t>
  </si>
  <si>
    <t>TNO aquatique de la MRC de Roussillon</t>
  </si>
  <si>
    <t>TNO aquatique de la MRC de Sept-Rivières</t>
  </si>
  <si>
    <t>TNO aquatique de la MRC de Vaudreuil-Soulanges</t>
  </si>
  <si>
    <t>TNO aquatique de la MRC des Basques</t>
  </si>
  <si>
    <t>TNO aquatique de la MRC des Chenaux</t>
  </si>
  <si>
    <t>TNO aquatique de la MRC du Domaine-du-Roy</t>
  </si>
  <si>
    <t>TNO aquatique de la MRC du Fjord-du-Saguenay</t>
  </si>
  <si>
    <t>TNO aquatique de la MRC du Haut-Saint-Laurent</t>
  </si>
  <si>
    <t>TNO aquatique de la MRC du Rocher-Percé</t>
  </si>
  <si>
    <t>TNO aquatique de la MRC du Val-Saint-François</t>
  </si>
  <si>
    <t>TNO aquatique de la MRC géographique de Montréal</t>
  </si>
  <si>
    <t>TNO aquatique de la MRC géographique de Shawinigan</t>
  </si>
  <si>
    <t>TNO aquatique de la MRC Le Golfe-du-Saint-Laurent</t>
  </si>
  <si>
    <t>TNO aquatique de la MRC Pierre-De Saurel</t>
  </si>
  <si>
    <t>TNO terrestre de la MRC de Roussillon</t>
  </si>
  <si>
    <t>TNO terrestre de la MRC géographique de Montréal</t>
  </si>
  <si>
    <t>Toponyme à venir</t>
  </si>
  <si>
    <t>Umiujaq</t>
  </si>
  <si>
    <t>Waskaganish</t>
  </si>
  <si>
    <t>Waswanipi</t>
  </si>
  <si>
    <t>Wemindji</t>
  </si>
  <si>
    <t>Whapmagoostui</t>
  </si>
  <si>
    <t>DA</t>
  </si>
  <si>
    <t>Daco</t>
  </si>
  <si>
    <t>MUS_NM_MRC</t>
  </si>
  <si>
    <t>Bas-Saint-Laurent</t>
  </si>
  <si>
    <t>Abitibi-Ouest</t>
  </si>
  <si>
    <t>Capitale-Nationale</t>
  </si>
  <si>
    <t>Centre-du-Québec</t>
  </si>
  <si>
    <t>Antoine-Labelle</t>
  </si>
  <si>
    <t>Chaudière-Appalaches</t>
  </si>
  <si>
    <t>Sept-Rivières</t>
  </si>
  <si>
    <t>Côte-Nord</t>
  </si>
  <si>
    <t>Gaspésie-Îles-de-la-Madeleine</t>
  </si>
  <si>
    <t>Beauce-Sartigan</t>
  </si>
  <si>
    <t>Beauharnois-Salaberry</t>
  </si>
  <si>
    <t>Brome-Missisquoi</t>
  </si>
  <si>
    <t>Nord-du-Québec</t>
  </si>
  <si>
    <t>Charlevoix-Est</t>
  </si>
  <si>
    <t>Saguenay-Lac-Saint-Jean</t>
  </si>
  <si>
    <t>D'Autray</t>
  </si>
  <si>
    <t>L'Érable</t>
  </si>
  <si>
    <t>L'Île-d'Orléans</t>
  </si>
  <si>
    <t>La Côte-de-Beaupré</t>
  </si>
  <si>
    <t>La Côte-de-Gaspé</t>
  </si>
  <si>
    <t>La Haute-Côte-Nord</t>
  </si>
  <si>
    <t>La Haute-Gaspésie</t>
  </si>
  <si>
    <t>La Haute-Yamaska</t>
  </si>
  <si>
    <t>La Jacques-Cartier</t>
  </si>
  <si>
    <t>La Matanie</t>
  </si>
  <si>
    <t>La Matapédia</t>
  </si>
  <si>
    <t>La Mitis</t>
  </si>
  <si>
    <t>La Nouvelle-Beauce</t>
  </si>
  <si>
    <t>La Rivière-du-Nord</t>
  </si>
  <si>
    <t>La Vallée-de-l'Or</t>
  </si>
  <si>
    <t>La Vallée-de-la-Gatineau</t>
  </si>
  <si>
    <t>La Vallée-du-Richelieu</t>
  </si>
  <si>
    <t>Lac-Saint-Jean-Est</t>
  </si>
  <si>
    <t>Le Domaine-du-Roy</t>
  </si>
  <si>
    <t>Le Fjord-du-Saguenay</t>
  </si>
  <si>
    <t>Le Golfe-du-Saint-Laurent</t>
  </si>
  <si>
    <t>Le Granit</t>
  </si>
  <si>
    <t>Le Haut-Richelieu</t>
  </si>
  <si>
    <t>Le Haut-Saint-François</t>
  </si>
  <si>
    <t>Le Haut-Saint-Laurent</t>
  </si>
  <si>
    <t>Le Rocher-Percé</t>
  </si>
  <si>
    <t>Le Val-Saint-François</t>
  </si>
  <si>
    <t>Les Appalaches</t>
  </si>
  <si>
    <t>Les Basques</t>
  </si>
  <si>
    <t>Les Chenaux</t>
  </si>
  <si>
    <t>Les Collines-de-l'Outaouais</t>
  </si>
  <si>
    <t>Les Etchemins</t>
  </si>
  <si>
    <t>Les_Îles_de_la_Madeleine</t>
  </si>
  <si>
    <t>Les Jardins-de-Napierville</t>
  </si>
  <si>
    <t>Les Laurentides</t>
  </si>
  <si>
    <t>Les Maskoutains</t>
  </si>
  <si>
    <t>Les Moulins</t>
  </si>
  <si>
    <t>Les Pays-d'en-Haut</t>
  </si>
  <si>
    <t>Les Sources</t>
  </si>
  <si>
    <t>Marguerite-D'Youville</t>
  </si>
  <si>
    <t>Maria-Chapdelaine</t>
  </si>
  <si>
    <t>Nicolet-Yamaska</t>
  </si>
  <si>
    <t xml:space="preserve">Nouveau toponyme à-venir </t>
  </si>
  <si>
    <t>Pierre-De Saurel</t>
  </si>
  <si>
    <t>Rimouski-Neigette</t>
  </si>
  <si>
    <t>Robert-Cliche</t>
  </si>
  <si>
    <t>Thérèse-De Blainville</t>
  </si>
  <si>
    <t>Vaudreuil-Soulanges</t>
  </si>
  <si>
    <t>MHH</t>
  </si>
  <si>
    <t>MHH_co</t>
  </si>
  <si>
    <t>Cours d'eau</t>
  </si>
  <si>
    <t>Littoral fleuve</t>
  </si>
  <si>
    <t>Littoral maritime</t>
  </si>
  <si>
    <t>Plaine inondable</t>
  </si>
  <si>
    <t>Milieu humide riverain</t>
  </si>
  <si>
    <t>Milieu humide isolé</t>
  </si>
  <si>
    <t>Milieu hydrique</t>
  </si>
  <si>
    <t>Beauce_Centre</t>
  </si>
  <si>
    <t>Vt 2023</t>
  </si>
  <si>
    <t>Vt 2024</t>
  </si>
  <si>
    <t>Vt 2025</t>
  </si>
  <si>
    <t>Version 20 décembre 2023</t>
  </si>
  <si>
    <r>
      <t xml:space="preserve">Outil d'estimation de la contribution financière pour l'atteinte aux milieux humides et hydriques
Règlement sur la compensation pour l'atteinte aux milieux humides et hydriques (RCAMHH) actualisé en 2021 </t>
    </r>
    <r>
      <rPr>
        <sz val="18"/>
        <color theme="1"/>
        <rFont val="Calibri"/>
        <family val="2"/>
        <scheme val="minor"/>
      </rPr>
      <t>Paramètres mis à jour et en vigueur au 1er janvier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</si>
</sst>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0.0000000000"/>
    <numFmt numFmtId="165" formatCode="#,##0.00\ &quot;$&quot;"/>
    <numFmt numFmtId="166" formatCode="0.0"/>
    <numFmt numFmtId="167" formatCode="#,##0.0"/>
    <numFmt numFmtId="168" formatCode="0.00&quot; $/m²&quot;"/>
    <numFmt numFmtId="169" formatCode="0&quot; m²&quot;"/>
  </numFmts>
  <fonts count="51" x14ac:knownFonts="1">
    <font>
      <sz val="11"/>
      <color theme="1"/>
      <name val="Calibri"/>
      <family val="2"/>
      <scheme val="minor"/>
    </font>
    <font>
      <b/>
      <sz val="11"/>
      <color theme="1"/>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5"/>
      <color theme="4"/>
      <name val="Calibri"/>
      <family val="2"/>
      <scheme val="minor"/>
    </font>
    <font>
      <b/>
      <vertAlign val="superscript"/>
      <sz val="13"/>
      <color theme="3"/>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z val="10"/>
      <color theme="1"/>
      <name val="Arial"/>
      <family val="2"/>
    </font>
    <font>
      <b/>
      <sz val="10"/>
      <color theme="4"/>
      <name val="Calibri"/>
      <family val="2"/>
      <scheme val="minor"/>
    </font>
    <font>
      <sz val="9"/>
      <color theme="1"/>
      <name val="Calibri"/>
      <family val="2"/>
      <scheme val="minor"/>
    </font>
    <font>
      <b/>
      <sz val="9"/>
      <color theme="3"/>
      <name val="Calibri"/>
      <family val="2"/>
      <scheme val="minor"/>
    </font>
    <font>
      <b/>
      <sz val="9"/>
      <color theme="4"/>
      <name val="Calibri"/>
      <family val="2"/>
      <scheme val="minor"/>
    </font>
    <font>
      <b/>
      <sz val="9"/>
      <color theme="1"/>
      <name val="Calibri"/>
      <family val="2"/>
      <scheme val="minor"/>
    </font>
    <font>
      <sz val="9"/>
      <color theme="4"/>
      <name val="Calibri"/>
      <family val="2"/>
      <scheme val="minor"/>
    </font>
    <font>
      <vertAlign val="subscript"/>
      <sz val="9"/>
      <color theme="4"/>
      <name val="Calibri"/>
      <family val="2"/>
    </font>
    <font>
      <vertAlign val="subscript"/>
      <sz val="9"/>
      <color theme="4"/>
      <name val="Calibri"/>
      <family val="2"/>
      <scheme val="minor"/>
    </font>
    <font>
      <b/>
      <sz val="14"/>
      <color theme="3"/>
      <name val="Calibri"/>
      <family val="2"/>
      <scheme val="minor"/>
    </font>
    <font>
      <b/>
      <sz val="12"/>
      <color theme="4"/>
      <name val="Calibri"/>
      <family val="2"/>
      <scheme val="minor"/>
    </font>
    <font>
      <vertAlign val="subscript"/>
      <sz val="12"/>
      <color theme="4"/>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8"/>
      <color theme="4"/>
      <name val="Calibri"/>
      <family val="2"/>
      <scheme val="minor"/>
    </font>
    <font>
      <b/>
      <sz val="10"/>
      <color theme="3"/>
      <name val="Calibri"/>
      <family val="2"/>
      <scheme val="minor"/>
    </font>
    <font>
      <b/>
      <sz val="8"/>
      <color theme="3"/>
      <name val="Calibri"/>
      <family val="2"/>
      <scheme val="minor"/>
    </font>
    <font>
      <b/>
      <sz val="13"/>
      <color theme="1"/>
      <name val="Calibri"/>
      <family val="2"/>
      <scheme val="minor"/>
    </font>
    <font>
      <b/>
      <vertAlign val="subscript"/>
      <sz val="13"/>
      <color theme="1"/>
      <name val="Calibri"/>
      <family val="2"/>
      <scheme val="minor"/>
    </font>
    <font>
      <b/>
      <i/>
      <sz val="9"/>
      <color theme="1"/>
      <name val="Calibri"/>
      <family val="2"/>
      <scheme val="minor"/>
    </font>
    <font>
      <sz val="11"/>
      <color rgb="FF1F497D"/>
      <name val="Calibri"/>
      <family val="2"/>
      <scheme val="minor"/>
    </font>
    <font>
      <b/>
      <sz val="18"/>
      <color theme="1"/>
      <name val="Calibri"/>
      <family val="2"/>
      <scheme val="minor"/>
    </font>
    <font>
      <b/>
      <sz val="9"/>
      <color rgb="FFFF0000"/>
      <name val="Calibri"/>
      <family val="2"/>
      <scheme val="minor"/>
    </font>
    <font>
      <b/>
      <sz val="12"/>
      <color rgb="FF000000"/>
      <name val="Calibri"/>
      <family val="2"/>
      <scheme val="minor"/>
    </font>
    <font>
      <sz val="10"/>
      <name val="Arial"/>
      <family val="2"/>
    </font>
    <font>
      <b/>
      <sz val="10"/>
      <color theme="0"/>
      <name val="Arial"/>
      <family val="2"/>
    </font>
    <font>
      <b/>
      <sz val="10"/>
      <color rgb="FFC00000"/>
      <name val="Arial"/>
      <family val="2"/>
    </font>
    <font>
      <sz val="10"/>
      <color rgb="FFC00000"/>
      <name val="Arial"/>
      <family val="2"/>
    </font>
    <font>
      <u/>
      <sz val="11"/>
      <color theme="10"/>
      <name val="Calibri"/>
      <family val="2"/>
      <scheme val="minor"/>
    </font>
    <font>
      <sz val="11"/>
      <color theme="1"/>
      <name val="Calibri"/>
      <family val="2"/>
      <scheme val="minor"/>
    </font>
    <font>
      <u/>
      <sz val="11"/>
      <color rgb="FF0000FF"/>
      <name val="Calibri"/>
      <family val="2"/>
      <scheme val="minor"/>
    </font>
    <font>
      <b/>
      <sz val="16"/>
      <color theme="1"/>
      <name val="Calibri"/>
      <family val="2"/>
      <scheme val="minor"/>
    </font>
    <font>
      <sz val="8"/>
      <name val="Calibri"/>
      <family val="2"/>
      <scheme val="minor"/>
    </font>
    <font>
      <sz val="10"/>
      <color theme="1"/>
      <name val="Arial"/>
      <family val="2"/>
    </font>
    <font>
      <b/>
      <sz val="10"/>
      <color theme="0"/>
      <name val="Arial"/>
      <family val="2"/>
    </font>
    <font>
      <sz val="10"/>
      <color theme="1"/>
      <name val="Arial"/>
      <family val="2"/>
    </font>
    <font>
      <b/>
      <sz val="10"/>
      <color theme="0"/>
      <name val="Arial"/>
      <family val="2"/>
    </font>
    <font>
      <sz val="18"/>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2F2F2"/>
        <bgColor indexed="64"/>
      </patternFill>
    </fill>
    <fill>
      <patternFill patternType="solid">
        <fgColor theme="9"/>
        <bgColor theme="9"/>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79998168889431442"/>
        <bgColor theme="9" tint="0.79998168889431442"/>
      </patternFill>
    </fill>
  </fills>
  <borders count="2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right/>
      <top style="thin">
        <color indexed="64"/>
      </top>
      <bottom style="thick">
        <color indexed="64"/>
      </bottom>
      <diagonal/>
    </border>
    <border>
      <left style="medium">
        <color auto="1"/>
      </left>
      <right style="medium">
        <color auto="1"/>
      </right>
      <top/>
      <bottom/>
      <diagonal/>
    </border>
    <border>
      <left/>
      <right/>
      <top style="thick">
        <color auto="1"/>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auto="1"/>
      </left>
      <right style="thick">
        <color auto="1"/>
      </right>
      <top style="thick">
        <color auto="1"/>
      </top>
      <bottom style="thin">
        <color indexed="64"/>
      </bottom>
      <diagonal/>
    </border>
    <border>
      <left style="thick">
        <color auto="1"/>
      </left>
      <right style="thick">
        <color auto="1"/>
      </right>
      <top/>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indexed="64"/>
      </left>
      <right style="thin">
        <color indexed="64"/>
      </right>
      <top/>
      <bottom style="thick">
        <color indexed="64"/>
      </bottom>
      <diagonal/>
    </border>
    <border>
      <left style="thick">
        <color auto="1"/>
      </left>
      <right style="double">
        <color auto="1"/>
      </right>
      <top style="thick">
        <color auto="1"/>
      </top>
      <bottom style="thick">
        <color auto="1"/>
      </bottom>
      <diagonal/>
    </border>
    <border>
      <left style="double">
        <color auto="1"/>
      </left>
      <right style="double">
        <color auto="1"/>
      </right>
      <top style="thick">
        <color auto="1"/>
      </top>
      <bottom style="thick">
        <color auto="1"/>
      </bottom>
      <diagonal/>
    </border>
    <border>
      <left style="double">
        <color auto="1"/>
      </left>
      <right style="thick">
        <color auto="1"/>
      </right>
      <top style="thick">
        <color auto="1"/>
      </top>
      <bottom style="thick">
        <color auto="1"/>
      </bottom>
      <diagonal/>
    </border>
    <border>
      <left/>
      <right style="thin">
        <color auto="1"/>
      </right>
      <top style="thick">
        <color auto="1"/>
      </top>
      <bottom style="double">
        <color auto="1"/>
      </bottom>
      <diagonal/>
    </border>
    <border>
      <left style="double">
        <color auto="1"/>
      </left>
      <right/>
      <top style="thick">
        <color auto="1"/>
      </top>
      <bottom style="thick">
        <color auto="1"/>
      </bottom>
      <diagonal/>
    </border>
    <border>
      <left style="thin">
        <color indexed="64"/>
      </left>
      <right/>
      <top style="thick">
        <color indexed="64"/>
      </top>
      <bottom style="double">
        <color indexed="64"/>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thick">
        <color auto="1"/>
      </right>
      <top style="double">
        <color auto="1"/>
      </top>
      <bottom style="dashed">
        <color auto="1"/>
      </bottom>
      <diagonal/>
    </border>
    <border>
      <left style="thick">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thick">
        <color auto="1"/>
      </right>
      <top style="dashed">
        <color auto="1"/>
      </top>
      <bottom/>
      <diagonal/>
    </border>
    <border>
      <left style="thin">
        <color auto="1"/>
      </left>
      <right/>
      <top style="double">
        <color auto="1"/>
      </top>
      <bottom style="dashed">
        <color auto="1"/>
      </bottom>
      <diagonal/>
    </border>
    <border>
      <left style="thin">
        <color auto="1"/>
      </left>
      <right/>
      <top style="dashed">
        <color auto="1"/>
      </top>
      <bottom/>
      <diagonal/>
    </border>
    <border>
      <left style="thin">
        <color indexed="64"/>
      </left>
      <right/>
      <top/>
      <bottom style="thick">
        <color indexed="64"/>
      </bottom>
      <diagonal/>
    </border>
    <border>
      <left/>
      <right style="double">
        <color auto="1"/>
      </right>
      <top style="thick">
        <color auto="1"/>
      </top>
      <bottom style="thick">
        <color auto="1"/>
      </bottom>
      <diagonal/>
    </border>
    <border>
      <left/>
      <right style="thin">
        <color auto="1"/>
      </right>
      <top style="double">
        <color auto="1"/>
      </top>
      <bottom style="dashed">
        <color auto="1"/>
      </bottom>
      <diagonal/>
    </border>
    <border>
      <left/>
      <right style="thin">
        <color auto="1"/>
      </right>
      <top style="dashed">
        <color auto="1"/>
      </top>
      <bottom/>
      <diagonal/>
    </border>
    <border>
      <left/>
      <right style="thin">
        <color indexed="64"/>
      </right>
      <top/>
      <bottom style="thick">
        <color indexed="64"/>
      </bottom>
      <diagonal/>
    </border>
    <border>
      <left style="double">
        <color auto="1"/>
      </left>
      <right style="thin">
        <color indexed="64"/>
      </right>
      <top style="thick">
        <color indexed="64"/>
      </top>
      <bottom style="double">
        <color indexed="64"/>
      </bottom>
      <diagonal/>
    </border>
    <border>
      <left style="thin">
        <color indexed="64"/>
      </left>
      <right style="double">
        <color auto="1"/>
      </right>
      <top style="thick">
        <color indexed="64"/>
      </top>
      <bottom style="double">
        <color indexed="64"/>
      </bottom>
      <diagonal/>
    </border>
    <border>
      <left style="double">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double">
        <color auto="1"/>
      </left>
      <right style="thin">
        <color auto="1"/>
      </right>
      <top style="dashed">
        <color auto="1"/>
      </top>
      <bottom/>
      <diagonal/>
    </border>
    <border>
      <left style="thin">
        <color auto="1"/>
      </left>
      <right style="double">
        <color auto="1"/>
      </right>
      <top style="dashed">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indexed="64"/>
      </right>
      <top/>
      <bottom style="thick">
        <color indexed="64"/>
      </bottom>
      <diagonal/>
    </border>
    <border>
      <left style="thin">
        <color indexed="64"/>
      </left>
      <right style="double">
        <color auto="1"/>
      </right>
      <top/>
      <bottom style="thick">
        <color indexed="64"/>
      </bottom>
      <diagonal/>
    </border>
    <border>
      <left/>
      <right/>
      <top style="thick">
        <color auto="1"/>
      </top>
      <bottom style="double">
        <color auto="1"/>
      </bottom>
      <diagonal/>
    </border>
    <border>
      <left/>
      <right/>
      <top style="double">
        <color auto="1"/>
      </top>
      <bottom style="dashed">
        <color auto="1"/>
      </bottom>
      <diagonal/>
    </border>
    <border>
      <left/>
      <right/>
      <top style="dashed">
        <color auto="1"/>
      </top>
      <bottom/>
      <diagonal/>
    </border>
    <border>
      <left style="double">
        <color auto="1"/>
      </left>
      <right style="double">
        <color auto="1"/>
      </right>
      <top style="thick">
        <color indexed="64"/>
      </top>
      <bottom style="double">
        <color indexed="64"/>
      </bottom>
      <diagonal/>
    </border>
    <border>
      <left style="double">
        <color auto="1"/>
      </left>
      <right style="double">
        <color auto="1"/>
      </right>
      <top style="double">
        <color auto="1"/>
      </top>
      <bottom style="dashed">
        <color auto="1"/>
      </bottom>
      <diagonal/>
    </border>
    <border>
      <left style="double">
        <color auto="1"/>
      </left>
      <right style="double">
        <color auto="1"/>
      </right>
      <top style="dashed">
        <color auto="1"/>
      </top>
      <bottom/>
      <diagonal/>
    </border>
    <border>
      <left style="double">
        <color auto="1"/>
      </left>
      <right style="double">
        <color auto="1"/>
      </right>
      <top/>
      <bottom/>
      <diagonal/>
    </border>
    <border>
      <left style="double">
        <color auto="1"/>
      </left>
      <right style="double">
        <color auto="1"/>
      </right>
      <top/>
      <bottom style="thick">
        <color indexed="64"/>
      </bottom>
      <diagonal/>
    </border>
    <border>
      <left style="thick">
        <color indexed="64"/>
      </left>
      <right/>
      <top style="thick">
        <color indexed="64"/>
      </top>
      <bottom/>
      <diagonal/>
    </border>
    <border>
      <left/>
      <right style="thick">
        <color auto="1"/>
      </right>
      <top style="thick">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dashed">
        <color indexed="64"/>
      </bottom>
      <diagonal/>
    </border>
    <border>
      <left style="thick">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ck">
        <color theme="4"/>
      </top>
      <bottom/>
      <diagonal/>
    </border>
    <border>
      <left style="medium">
        <color auto="1"/>
      </left>
      <right style="medium">
        <color auto="1"/>
      </right>
      <top style="thick">
        <color auto="1"/>
      </top>
      <bottom style="thick">
        <color indexed="64"/>
      </bottom>
      <diagonal/>
    </border>
    <border>
      <left style="thick">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ck">
        <color theme="4"/>
      </left>
      <right style="thin">
        <color theme="4"/>
      </right>
      <top style="thick">
        <color theme="4"/>
      </top>
      <bottom style="thin">
        <color theme="4"/>
      </bottom>
      <diagonal/>
    </border>
    <border>
      <left style="thin">
        <color theme="4"/>
      </left>
      <right style="thin">
        <color theme="4"/>
      </right>
      <top style="thick">
        <color theme="4"/>
      </top>
      <bottom style="thin">
        <color theme="4"/>
      </bottom>
      <diagonal/>
    </border>
    <border>
      <left style="thin">
        <color theme="4"/>
      </left>
      <right style="thick">
        <color theme="4"/>
      </right>
      <top style="thick">
        <color theme="4"/>
      </top>
      <bottom style="thin">
        <color theme="4"/>
      </bottom>
      <diagonal/>
    </border>
    <border>
      <left style="thick">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n">
        <color theme="4"/>
      </top>
      <bottom style="thick">
        <color theme="4"/>
      </bottom>
      <diagonal/>
    </border>
    <border>
      <left style="thick">
        <color theme="4"/>
      </left>
      <right style="thick">
        <color theme="4"/>
      </right>
      <top style="thick">
        <color theme="4"/>
      </top>
      <bottom style="thin">
        <color theme="4"/>
      </bottom>
      <diagonal/>
    </border>
    <border>
      <left style="thick">
        <color theme="4"/>
      </left>
      <right style="thick">
        <color theme="4"/>
      </right>
      <top style="thin">
        <color theme="4"/>
      </top>
      <bottom style="thin">
        <color theme="4"/>
      </bottom>
      <diagonal/>
    </border>
    <border>
      <left style="thick">
        <color theme="4"/>
      </left>
      <right style="thick">
        <color theme="4"/>
      </right>
      <top style="thin">
        <color theme="4"/>
      </top>
      <bottom style="thick">
        <color theme="4"/>
      </bottom>
      <diagonal/>
    </border>
    <border>
      <left style="thick">
        <color theme="4"/>
      </left>
      <right/>
      <top/>
      <bottom/>
      <diagonal/>
    </border>
    <border>
      <left style="thick">
        <color theme="4"/>
      </left>
      <right style="thick">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style="thin">
        <color theme="4"/>
      </bottom>
      <diagonal/>
    </border>
    <border>
      <left/>
      <right style="thick">
        <color theme="4"/>
      </right>
      <top/>
      <bottom style="thick">
        <color theme="4"/>
      </bottom>
      <diagonal/>
    </border>
    <border>
      <left style="thick">
        <color theme="4"/>
      </left>
      <right/>
      <top style="thick">
        <color theme="4"/>
      </top>
      <bottom style="thin">
        <color theme="4"/>
      </bottom>
      <diagonal/>
    </border>
    <border>
      <left style="thick">
        <color theme="4"/>
      </left>
      <right/>
      <top style="thin">
        <color theme="4"/>
      </top>
      <bottom style="thick">
        <color theme="4"/>
      </bottom>
      <diagonal/>
    </border>
    <border>
      <left style="thick">
        <color theme="4"/>
      </left>
      <right/>
      <top style="thick">
        <color theme="4"/>
      </top>
      <bottom style="mediumDashed">
        <color theme="4"/>
      </bottom>
      <diagonal/>
    </border>
    <border>
      <left style="thick">
        <color theme="4"/>
      </left>
      <right/>
      <top style="thin">
        <color theme="4"/>
      </top>
      <bottom/>
      <diagonal/>
    </border>
    <border>
      <left/>
      <right style="thick">
        <color theme="4"/>
      </right>
      <top style="thick">
        <color theme="4"/>
      </top>
      <bottom style="mediumDashed">
        <color theme="4"/>
      </bottom>
      <diagonal/>
    </border>
    <border>
      <left style="thin">
        <color theme="4"/>
      </left>
      <right/>
      <top style="thin">
        <color theme="4"/>
      </top>
      <bottom/>
      <diagonal/>
    </border>
    <border>
      <left style="thick">
        <color theme="4"/>
      </left>
      <right/>
      <top style="thin">
        <color theme="4"/>
      </top>
      <bottom style="thin">
        <color theme="4"/>
      </bottom>
      <diagonal/>
    </border>
    <border>
      <left/>
      <right/>
      <top/>
      <bottom style="thin">
        <color theme="4"/>
      </bottom>
      <diagonal/>
    </border>
    <border>
      <left style="thick">
        <color indexed="64"/>
      </left>
      <right/>
      <top style="thin">
        <color indexed="64"/>
      </top>
      <bottom style="dashed">
        <color indexed="64"/>
      </bottom>
      <diagonal/>
    </border>
    <border>
      <left/>
      <right/>
      <top style="thick">
        <color theme="4"/>
      </top>
      <bottom style="thick">
        <color theme="4"/>
      </bottom>
      <diagonal/>
    </border>
    <border>
      <left/>
      <right/>
      <top style="thin">
        <color theme="4"/>
      </top>
      <bottom/>
      <diagonal/>
    </border>
    <border>
      <left style="thick">
        <color indexed="64"/>
      </left>
      <right/>
      <top/>
      <bottom style="dashed">
        <color indexed="64"/>
      </bottom>
      <diagonal/>
    </border>
    <border>
      <left style="thin">
        <color indexed="64"/>
      </left>
      <right style="thin">
        <color indexed="64"/>
      </right>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top style="double">
        <color auto="1"/>
      </top>
      <bottom/>
      <diagonal/>
    </border>
    <border>
      <left style="thick">
        <color indexed="64"/>
      </left>
      <right/>
      <top/>
      <bottom style="double">
        <color indexed="64"/>
      </bottom>
      <diagonal/>
    </border>
    <border>
      <left style="thick">
        <color indexed="64"/>
      </left>
      <right/>
      <top style="double">
        <color indexed="64"/>
      </top>
      <bottom style="thick">
        <color indexed="64"/>
      </bottom>
      <diagonal/>
    </border>
    <border>
      <left style="thick">
        <color indexed="64"/>
      </left>
      <right style="thin">
        <color auto="1"/>
      </right>
      <top style="double">
        <color indexed="64"/>
      </top>
      <bottom style="thick">
        <color indexed="64"/>
      </bottom>
      <diagonal/>
    </border>
    <border>
      <left style="thin">
        <color auto="1"/>
      </left>
      <right style="thin">
        <color auto="1"/>
      </right>
      <top style="double">
        <color indexed="64"/>
      </top>
      <bottom style="thick">
        <color indexed="64"/>
      </bottom>
      <diagonal/>
    </border>
    <border>
      <left style="thick">
        <color indexed="64"/>
      </left>
      <right/>
      <top style="dashed">
        <color auto="1"/>
      </top>
      <bottom/>
      <diagonal/>
    </border>
    <border>
      <left style="thin">
        <color theme="4"/>
      </left>
      <right style="thin">
        <color theme="4"/>
      </right>
      <top style="hair">
        <color theme="4"/>
      </top>
      <bottom style="mediumDashed">
        <color theme="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ck">
        <color auto="1"/>
      </right>
      <top style="thick">
        <color rgb="FFFF0000"/>
      </top>
      <bottom style="thick">
        <color rgb="FFFF0000"/>
      </bottom>
      <diagonal/>
    </border>
    <border>
      <left style="thick">
        <color indexed="64"/>
      </left>
      <right/>
      <top style="thick">
        <color rgb="FFFF0000"/>
      </top>
      <bottom style="thick">
        <color rgb="FFFF0000"/>
      </bottom>
      <diagonal/>
    </border>
    <border diagonalUp="1">
      <left/>
      <right/>
      <top/>
      <bottom style="thick">
        <color auto="1"/>
      </bottom>
      <diagonal style="thick">
        <color auto="1"/>
      </diagonal>
    </border>
    <border diagonalDown="1">
      <left style="thick">
        <color indexed="64"/>
      </left>
      <right/>
      <top style="thick">
        <color indexed="64"/>
      </top>
      <bottom/>
      <diagonal style="thick">
        <color indexed="64"/>
      </diagonal>
    </border>
    <border diagonalDown="1">
      <left/>
      <right/>
      <top style="thick">
        <color indexed="64"/>
      </top>
      <bottom/>
      <diagonal style="thick">
        <color indexed="64"/>
      </diagonal>
    </border>
    <border diagonalDown="1">
      <left/>
      <right style="thick">
        <color indexed="64"/>
      </right>
      <top style="thick">
        <color indexed="64"/>
      </top>
      <bottom/>
      <diagonal style="thick">
        <color indexed="64"/>
      </diagonal>
    </border>
    <border diagonalDown="1">
      <left style="thick">
        <color indexed="64"/>
      </left>
      <right/>
      <top/>
      <bottom/>
      <diagonal style="thick">
        <color indexed="64"/>
      </diagonal>
    </border>
    <border diagonalDown="1">
      <left/>
      <right/>
      <top/>
      <bottom/>
      <diagonal style="thick">
        <color indexed="64"/>
      </diagonal>
    </border>
    <border diagonalDown="1">
      <left/>
      <right style="thick">
        <color indexed="64"/>
      </right>
      <top/>
      <bottom/>
      <diagonal style="thick">
        <color indexed="64"/>
      </diagonal>
    </border>
    <border diagonalDown="1">
      <left style="thick">
        <color indexed="64"/>
      </left>
      <right/>
      <top/>
      <bottom style="thick">
        <color indexed="64"/>
      </bottom>
      <diagonal style="thick">
        <color indexed="64"/>
      </diagonal>
    </border>
    <border diagonalDown="1">
      <left/>
      <right/>
      <top/>
      <bottom style="thick">
        <color indexed="64"/>
      </bottom>
      <diagonal style="thick">
        <color indexed="64"/>
      </diagonal>
    </border>
    <border diagonalDown="1">
      <left/>
      <right style="thick">
        <color indexed="64"/>
      </right>
      <top/>
      <bottom style="thick">
        <color indexed="64"/>
      </bottom>
      <diagonal style="thick">
        <color indexed="64"/>
      </diagonal>
    </border>
    <border>
      <left/>
      <right style="thick">
        <color theme="4"/>
      </right>
      <top style="mediumDashed">
        <color theme="4"/>
      </top>
      <bottom/>
      <diagonal/>
    </border>
    <border>
      <left style="thick">
        <color theme="4"/>
      </left>
      <right/>
      <top style="mediumDashed">
        <color theme="4"/>
      </top>
      <bottom/>
      <diagonal/>
    </border>
    <border>
      <left style="dashDot">
        <color theme="4"/>
      </left>
      <right style="thick">
        <color theme="4"/>
      </right>
      <top style="dashDot">
        <color theme="4"/>
      </top>
      <bottom style="thick">
        <color theme="4"/>
      </bottom>
      <diagonal/>
    </border>
    <border>
      <left style="thick">
        <color theme="4"/>
      </left>
      <right style="thin">
        <color theme="4"/>
      </right>
      <top style="thin">
        <color theme="4"/>
      </top>
      <bottom style="thick">
        <color theme="4"/>
      </bottom>
      <diagonal/>
    </border>
    <border>
      <left style="medium">
        <color indexed="64"/>
      </left>
      <right/>
      <top style="medium">
        <color indexed="64"/>
      </top>
      <bottom style="medium">
        <color indexed="64"/>
      </bottom>
      <diagonal/>
    </border>
    <border>
      <left/>
      <right/>
      <top style="dashed">
        <color indexed="64"/>
      </top>
      <bottom style="dashed">
        <color indexed="64"/>
      </bottom>
      <diagonal/>
    </border>
    <border>
      <left style="medium">
        <color rgb="FFFF0000"/>
      </left>
      <right style="medium">
        <color rgb="FFFF0000"/>
      </right>
      <top/>
      <bottom style="medium">
        <color rgb="FFFF0000"/>
      </bottom>
      <diagonal/>
    </border>
    <border>
      <left style="thin">
        <color indexed="64"/>
      </left>
      <right style="thin">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theme="4"/>
      </left>
      <right/>
      <top style="medium">
        <color theme="4"/>
      </top>
      <bottom style="medium">
        <color theme="4"/>
      </bottom>
      <diagonal/>
    </border>
    <border>
      <left/>
      <right style="thick">
        <color theme="4"/>
      </right>
      <top style="medium">
        <color theme="4"/>
      </top>
      <bottom style="medium">
        <color theme="4"/>
      </bottom>
      <diagonal/>
    </border>
    <border>
      <left style="thick">
        <color auto="1"/>
      </left>
      <right style="thick">
        <color auto="1"/>
      </right>
      <top style="thick">
        <color rgb="FF000000"/>
      </top>
      <bottom/>
      <diagonal/>
    </border>
    <border>
      <left style="thick">
        <color rgb="FF5B9BD5"/>
      </left>
      <right style="thin">
        <color theme="4"/>
      </right>
      <top style="thick">
        <color rgb="FF5B9BD5"/>
      </top>
      <bottom/>
      <diagonal/>
    </border>
    <border>
      <left/>
      <right style="thin">
        <color theme="4"/>
      </right>
      <top style="thick">
        <color rgb="FF5B9BD5"/>
      </top>
      <bottom/>
      <diagonal/>
    </border>
    <border>
      <left style="thick">
        <color rgb="FF5B9BD5"/>
      </left>
      <right style="thin">
        <color theme="4"/>
      </right>
      <top style="hair">
        <color theme="4"/>
      </top>
      <bottom style="mediumDashed">
        <color theme="4"/>
      </bottom>
      <diagonal/>
    </border>
    <border>
      <left style="thick">
        <color rgb="FF5B9BD5"/>
      </left>
      <right style="thin">
        <color theme="4"/>
      </right>
      <top/>
      <bottom style="thin">
        <color theme="4"/>
      </bottom>
      <diagonal/>
    </border>
    <border>
      <left style="thick">
        <color rgb="FF5B9BD5"/>
      </left>
      <right style="thin">
        <color theme="4"/>
      </right>
      <top style="thin">
        <color theme="4"/>
      </top>
      <bottom/>
      <diagonal/>
    </border>
    <border>
      <left style="thick">
        <color rgb="FF5B9BD5"/>
      </left>
      <right style="thin">
        <color theme="4"/>
      </right>
      <top style="thin">
        <color theme="4"/>
      </top>
      <bottom style="thick">
        <color rgb="FF5B9BD5"/>
      </bottom>
      <diagonal/>
    </border>
    <border>
      <left/>
      <right style="thin">
        <color theme="4"/>
      </right>
      <top style="thin">
        <color theme="4"/>
      </top>
      <bottom style="thick">
        <color rgb="FF5B9BD5"/>
      </bottom>
      <diagonal/>
    </border>
    <border>
      <left style="thick">
        <color rgb="FF5B9BD5"/>
      </left>
      <right style="thin">
        <color theme="4"/>
      </right>
      <top style="thin">
        <color theme="4"/>
      </top>
      <bottom style="thin">
        <color theme="4"/>
      </bottom>
      <diagonal/>
    </border>
    <border>
      <left/>
      <right/>
      <top style="medium">
        <color indexed="64"/>
      </top>
      <bottom style="medium">
        <color theme="4"/>
      </bottom>
      <diagonal/>
    </border>
    <border>
      <left style="thick">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top style="medium">
        <color indexed="64"/>
      </top>
      <bottom style="medium">
        <color theme="4"/>
      </bottom>
      <diagonal/>
    </border>
    <border>
      <left style="thin">
        <color theme="4"/>
      </left>
      <right style="thick">
        <color theme="4"/>
      </right>
      <top style="thick">
        <color rgb="FF5B9BD5"/>
      </top>
      <bottom/>
      <diagonal/>
    </border>
    <border>
      <left style="thin">
        <color theme="4"/>
      </left>
      <right style="thick">
        <color theme="4"/>
      </right>
      <top/>
      <bottom style="thin">
        <color theme="4"/>
      </bottom>
      <diagonal/>
    </border>
    <border>
      <left style="thin">
        <color theme="4"/>
      </left>
      <right style="thick">
        <color theme="4"/>
      </right>
      <top style="thin">
        <color theme="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theme="9" tint="0.39997558519241921"/>
      </top>
      <bottom/>
      <diagonal/>
    </border>
    <border>
      <left/>
      <right/>
      <top/>
      <bottom style="thin">
        <color theme="9" tint="0.39997558519241921"/>
      </bottom>
      <diagonal/>
    </border>
    <border>
      <left/>
      <right style="thin">
        <color theme="9" tint="0.39997558519241921"/>
      </right>
      <top/>
      <bottom style="thin">
        <color theme="9" tint="0.39997558519241921"/>
      </bottom>
      <diagonal/>
    </border>
    <border>
      <left/>
      <right/>
      <top style="thin">
        <color theme="4" tint="0.39997558519241921"/>
      </top>
      <bottom style="thin">
        <color theme="4" tint="0.39997558519241921"/>
      </bottom>
      <diagonal/>
    </border>
    <border>
      <left style="medium">
        <color auto="1"/>
      </left>
      <right style="medium">
        <color auto="1"/>
      </right>
      <top style="thick">
        <color indexed="64"/>
      </top>
      <bottom style="medium">
        <color indexed="64"/>
      </bottom>
      <diagonal/>
    </border>
    <border>
      <left style="medium">
        <color indexed="64"/>
      </left>
      <right/>
      <top/>
      <bottom/>
      <diagonal/>
    </border>
    <border>
      <left style="medium">
        <color auto="1"/>
      </left>
      <right style="medium">
        <color auto="1"/>
      </right>
      <top style="thick">
        <color auto="1"/>
      </top>
      <bottom/>
      <diagonal/>
    </border>
    <border>
      <left style="medium">
        <color auto="1"/>
      </left>
      <right style="medium">
        <color auto="1"/>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auto="1"/>
      </left>
      <right style="medium">
        <color auto="1"/>
      </right>
      <top/>
      <bottom style="medium">
        <color indexed="64"/>
      </bottom>
      <diagonal/>
    </border>
    <border>
      <left/>
      <right style="thick">
        <color indexed="64"/>
      </right>
      <top style="thick">
        <color indexed="64"/>
      </top>
      <bottom style="thin">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ck">
        <color indexed="64"/>
      </right>
      <top style="double">
        <color indexed="64"/>
      </top>
      <bottom style="thick">
        <color indexed="64"/>
      </bottom>
      <diagonal/>
    </border>
    <border>
      <left style="thin">
        <color indexed="64"/>
      </left>
      <right style="thick">
        <color indexed="64"/>
      </right>
      <top style="double">
        <color indexed="64"/>
      </top>
      <bottom style="double">
        <color indexed="64"/>
      </bottom>
      <diagonal/>
    </border>
    <border>
      <left style="medium">
        <color theme="4"/>
      </left>
      <right/>
      <top style="medium">
        <color indexed="64"/>
      </top>
      <bottom style="medium">
        <color theme="4"/>
      </bottom>
      <diagonal/>
    </border>
    <border>
      <left/>
      <right style="medium">
        <color indexed="64"/>
      </right>
      <top style="medium">
        <color indexed="64"/>
      </top>
      <bottom style="medium">
        <color theme="4"/>
      </bottom>
      <diagonal/>
    </border>
    <border diagonalDown="1">
      <left style="thick">
        <color indexed="64"/>
      </left>
      <right style="medium">
        <color indexed="64"/>
      </right>
      <top style="thick">
        <color indexed="64"/>
      </top>
      <bottom/>
      <diagonal style="thick">
        <color indexed="64"/>
      </diagonal>
    </border>
    <border diagonalDown="1">
      <left style="thick">
        <color indexed="64"/>
      </left>
      <right style="medium">
        <color indexed="64"/>
      </right>
      <top/>
      <bottom/>
      <diagonal style="thick">
        <color indexed="64"/>
      </diagonal>
    </border>
    <border diagonalDown="1">
      <left style="thick">
        <color indexed="64"/>
      </left>
      <right style="medium">
        <color indexed="64"/>
      </right>
      <top/>
      <bottom style="thick">
        <color indexed="64"/>
      </bottom>
      <diagonal style="thick">
        <color indexed="64"/>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diagonal/>
    </border>
  </borders>
  <cellStyleXfs count="7">
    <xf numFmtId="0" fontId="0" fillId="0" borderId="0"/>
    <xf numFmtId="0" fontId="3" fillId="0" borderId="11" applyNumberFormat="0" applyFill="0" applyAlignment="0" applyProtection="0"/>
    <xf numFmtId="0" fontId="4" fillId="0" borderId="12" applyNumberFormat="0" applyFill="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42" fillId="0" borderId="0" applyFont="0" applyFill="0" applyBorder="0" applyAlignment="0" applyProtection="0"/>
  </cellStyleXfs>
  <cellXfs count="510">
    <xf numFmtId="0" fontId="0" fillId="0" borderId="0" xfId="0"/>
    <xf numFmtId="0" fontId="1" fillId="0" borderId="0" xfId="0" applyFont="1"/>
    <xf numFmtId="0" fontId="0" fillId="2" borderId="0" xfId="0" applyFill="1"/>
    <xf numFmtId="0" fontId="0" fillId="2" borderId="19" xfId="0" applyFill="1" applyBorder="1"/>
    <xf numFmtId="0" fontId="0" fillId="2" borderId="18" xfId="0" applyFill="1" applyBorder="1"/>
    <xf numFmtId="49" fontId="0" fillId="0" borderId="0" xfId="0" applyNumberFormat="1"/>
    <xf numFmtId="1" fontId="0" fillId="7" borderId="31" xfId="0" applyNumberFormat="1" applyFill="1" applyBorder="1"/>
    <xf numFmtId="1" fontId="0" fillId="6" borderId="0" xfId="0" applyNumberFormat="1" applyFill="1"/>
    <xf numFmtId="1" fontId="0" fillId="0" borderId="0" xfId="0" applyNumberFormat="1"/>
    <xf numFmtId="1" fontId="11" fillId="0" borderId="0" xfId="0" applyNumberFormat="1" applyFont="1"/>
    <xf numFmtId="1" fontId="0" fillId="0" borderId="0" xfId="0" applyNumberFormat="1" applyAlignment="1">
      <alignment horizontal="left"/>
    </xf>
    <xf numFmtId="0" fontId="0" fillId="0" borderId="0" xfId="0" applyAlignment="1">
      <alignment horizontal="left"/>
    </xf>
    <xf numFmtId="0" fontId="1" fillId="7" borderId="0" xfId="0" applyFont="1" applyFill="1"/>
    <xf numFmtId="0" fontId="0" fillId="8" borderId="0" xfId="0" applyFill="1"/>
    <xf numFmtId="1" fontId="1" fillId="7" borderId="0" xfId="0" applyNumberFormat="1" applyFont="1" applyFill="1"/>
    <xf numFmtId="1" fontId="1" fillId="7" borderId="31" xfId="0" applyNumberFormat="1" applyFont="1" applyFill="1" applyBorder="1" applyAlignment="1">
      <alignment horizontal="left"/>
    </xf>
    <xf numFmtId="1" fontId="11" fillId="0" borderId="33" xfId="0" applyNumberFormat="1" applyFont="1" applyBorder="1"/>
    <xf numFmtId="1" fontId="11" fillId="0" borderId="34" xfId="0" applyNumberFormat="1" applyFont="1" applyBorder="1"/>
    <xf numFmtId="1" fontId="0" fillId="0" borderId="0" xfId="0" applyNumberFormat="1" applyAlignment="1">
      <alignment horizontal="center"/>
    </xf>
    <xf numFmtId="1" fontId="11" fillId="0" borderId="39" xfId="0" applyNumberFormat="1" applyFont="1" applyBorder="1"/>
    <xf numFmtId="1" fontId="11" fillId="7" borderId="42" xfId="0" applyNumberFormat="1" applyFont="1" applyFill="1" applyBorder="1"/>
    <xf numFmtId="1" fontId="0" fillId="7" borderId="42" xfId="0" applyNumberFormat="1" applyFill="1" applyBorder="1" applyAlignment="1">
      <alignment horizontal="left"/>
    </xf>
    <xf numFmtId="1" fontId="0" fillId="0" borderId="32" xfId="0" applyNumberFormat="1" applyBorder="1" applyAlignment="1">
      <alignment horizontal="center"/>
    </xf>
    <xf numFmtId="1" fontId="0" fillId="8" borderId="10" xfId="0" applyNumberFormat="1" applyFill="1" applyBorder="1" applyAlignment="1">
      <alignment horizontal="left"/>
    </xf>
    <xf numFmtId="1" fontId="0" fillId="8" borderId="35" xfId="0" applyNumberFormat="1" applyFill="1" applyBorder="1" applyAlignment="1">
      <alignment horizontal="left"/>
    </xf>
    <xf numFmtId="0" fontId="0" fillId="8" borderId="35" xfId="0" applyFill="1" applyBorder="1" applyAlignment="1">
      <alignment horizontal="left"/>
    </xf>
    <xf numFmtId="0" fontId="0" fillId="8" borderId="36" xfId="0" applyFill="1" applyBorder="1" applyAlignment="1">
      <alignment horizontal="left"/>
    </xf>
    <xf numFmtId="0" fontId="0" fillId="8" borderId="35" xfId="0" applyFill="1" applyBorder="1"/>
    <xf numFmtId="1" fontId="0" fillId="8" borderId="10" xfId="0" applyNumberFormat="1" applyFill="1" applyBorder="1"/>
    <xf numFmtId="0" fontId="0" fillId="8" borderId="36" xfId="0" applyFill="1" applyBorder="1"/>
    <xf numFmtId="1" fontId="0" fillId="8" borderId="40" xfId="0" applyNumberFormat="1" applyFill="1" applyBorder="1"/>
    <xf numFmtId="0" fontId="0" fillId="8" borderId="37" xfId="0" applyFill="1" applyBorder="1" applyAlignment="1">
      <alignment horizontal="left"/>
    </xf>
    <xf numFmtId="0" fontId="0" fillId="8" borderId="37" xfId="0" applyFill="1" applyBorder="1"/>
    <xf numFmtId="0" fontId="0" fillId="8" borderId="38" xfId="0" applyFill="1" applyBorder="1"/>
    <xf numFmtId="0" fontId="0" fillId="7" borderId="43" xfId="0" applyFill="1" applyBorder="1"/>
    <xf numFmtId="0" fontId="0" fillId="7" borderId="45" xfId="0" applyFill="1" applyBorder="1"/>
    <xf numFmtId="1" fontId="1" fillId="7" borderId="48" xfId="0" applyNumberFormat="1" applyFont="1" applyFill="1" applyBorder="1" applyAlignment="1">
      <alignment horizontal="left"/>
    </xf>
    <xf numFmtId="1" fontId="0" fillId="8" borderId="50" xfId="0" applyNumberFormat="1" applyFill="1" applyBorder="1" applyAlignment="1">
      <alignment horizontal="left"/>
    </xf>
    <xf numFmtId="1" fontId="0" fillId="8" borderId="14" xfId="0" applyNumberFormat="1"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8" borderId="52" xfId="0" applyFill="1" applyBorder="1" applyAlignment="1">
      <alignment horizontal="left"/>
    </xf>
    <xf numFmtId="1" fontId="0" fillId="4" borderId="53" xfId="0" applyNumberFormat="1" applyFill="1" applyBorder="1"/>
    <xf numFmtId="1" fontId="0" fillId="4" borderId="54" xfId="0" applyNumberFormat="1" applyFill="1" applyBorder="1"/>
    <xf numFmtId="1" fontId="0" fillId="4" borderId="55" xfId="0" applyNumberFormat="1" applyFill="1" applyBorder="1"/>
    <xf numFmtId="1" fontId="0" fillId="0" borderId="54" xfId="0" applyNumberFormat="1" applyBorder="1"/>
    <xf numFmtId="0" fontId="0" fillId="0" borderId="54" xfId="0" applyBorder="1"/>
    <xf numFmtId="0" fontId="0" fillId="0" borderId="54" xfId="0" applyBorder="1" applyAlignment="1">
      <alignment horizontal="left"/>
    </xf>
    <xf numFmtId="1" fontId="0" fillId="0" borderId="54" xfId="0" applyNumberFormat="1" applyBorder="1" applyAlignment="1">
      <alignment horizontal="left"/>
    </xf>
    <xf numFmtId="0" fontId="0" fillId="0" borderId="55" xfId="0" applyBorder="1"/>
    <xf numFmtId="1" fontId="0" fillId="0" borderId="53" xfId="0" applyNumberFormat="1" applyBorder="1" applyAlignment="1">
      <alignment horizontal="center"/>
    </xf>
    <xf numFmtId="1" fontId="0" fillId="0" borderId="56" xfId="0" applyNumberFormat="1" applyBorder="1" applyAlignment="1">
      <alignment horizontal="center"/>
    </xf>
    <xf numFmtId="1" fontId="0" fillId="0" borderId="46" xfId="0" applyNumberFormat="1" applyBorder="1"/>
    <xf numFmtId="0" fontId="0" fillId="0" borderId="46" xfId="0" applyBorder="1" applyAlignment="1">
      <alignment horizontal="left"/>
    </xf>
    <xf numFmtId="0" fontId="0" fillId="0" borderId="46" xfId="0" applyBorder="1"/>
    <xf numFmtId="0" fontId="0" fillId="0" borderId="57" xfId="0" applyBorder="1"/>
    <xf numFmtId="1" fontId="0" fillId="0" borderId="58" xfId="0" applyNumberFormat="1" applyBorder="1"/>
    <xf numFmtId="1" fontId="0" fillId="0" borderId="59" xfId="0" applyNumberFormat="1" applyBorder="1" applyAlignment="1">
      <alignment horizontal="center"/>
    </xf>
    <xf numFmtId="1" fontId="0" fillId="0" borderId="60" xfId="0" applyNumberFormat="1" applyBorder="1" applyAlignment="1">
      <alignment horizontal="center"/>
    </xf>
    <xf numFmtId="1" fontId="0" fillId="4" borderId="62" xfId="0" applyNumberFormat="1" applyFill="1" applyBorder="1"/>
    <xf numFmtId="1" fontId="0" fillId="4" borderId="63" xfId="0" applyNumberFormat="1" applyFill="1" applyBorder="1"/>
    <xf numFmtId="1" fontId="0" fillId="8" borderId="52" xfId="0" applyNumberFormat="1" applyFill="1" applyBorder="1" applyAlignment="1">
      <alignment horizontal="left"/>
    </xf>
    <xf numFmtId="1" fontId="0" fillId="0" borderId="64" xfId="0" applyNumberFormat="1" applyBorder="1" applyAlignment="1">
      <alignment horizontal="center"/>
    </xf>
    <xf numFmtId="1" fontId="0" fillId="4" borderId="65" xfId="0" applyNumberFormat="1" applyFill="1" applyBorder="1"/>
    <xf numFmtId="1" fontId="0" fillId="4" borderId="5" xfId="0" applyNumberFormat="1" applyFill="1" applyBorder="1"/>
    <xf numFmtId="0" fontId="0" fillId="0" borderId="5" xfId="0" applyBorder="1" applyAlignment="1">
      <alignment horizontal="left"/>
    </xf>
    <xf numFmtId="1" fontId="0" fillId="0" borderId="5" xfId="0" applyNumberFormat="1" applyBorder="1" applyAlignment="1">
      <alignment horizontal="left"/>
    </xf>
    <xf numFmtId="0" fontId="0" fillId="0" borderId="66" xfId="0" applyBorder="1" applyAlignment="1">
      <alignment horizontal="left"/>
    </xf>
    <xf numFmtId="0" fontId="0" fillId="8" borderId="50" xfId="0" applyFill="1" applyBorder="1" applyAlignment="1">
      <alignment horizontal="left"/>
    </xf>
    <xf numFmtId="1" fontId="0" fillId="0" borderId="68" xfId="0" applyNumberFormat="1" applyBorder="1" applyAlignment="1">
      <alignment horizontal="center"/>
    </xf>
    <xf numFmtId="1" fontId="0" fillId="4" borderId="69" xfId="0" applyNumberFormat="1" applyFill="1" applyBorder="1"/>
    <xf numFmtId="1" fontId="0" fillId="4" borderId="4" xfId="0" applyNumberFormat="1" applyFill="1" applyBorder="1"/>
    <xf numFmtId="0" fontId="0" fillId="0" borderId="4" xfId="0" applyBorder="1"/>
    <xf numFmtId="0" fontId="0" fillId="0" borderId="70" xfId="0" applyBorder="1"/>
    <xf numFmtId="1" fontId="0" fillId="8" borderId="71" xfId="0" applyNumberFormat="1" applyFill="1" applyBorder="1" applyAlignment="1">
      <alignment horizontal="left"/>
    </xf>
    <xf numFmtId="0" fontId="0" fillId="8" borderId="72" xfId="0" applyFill="1" applyBorder="1" applyAlignment="1">
      <alignment horizontal="left"/>
    </xf>
    <xf numFmtId="1" fontId="0" fillId="0" borderId="73" xfId="0" applyNumberFormat="1" applyBorder="1" applyAlignment="1">
      <alignment horizontal="center"/>
    </xf>
    <xf numFmtId="1" fontId="0" fillId="0" borderId="74" xfId="0" applyNumberFormat="1" applyBorder="1" applyAlignment="1">
      <alignment horizontal="center"/>
    </xf>
    <xf numFmtId="1" fontId="0" fillId="4" borderId="75" xfId="0" applyNumberFormat="1" applyFill="1" applyBorder="1"/>
    <xf numFmtId="1" fontId="0" fillId="4" borderId="76" xfId="0" applyNumberFormat="1" applyFill="1" applyBorder="1"/>
    <xf numFmtId="1" fontId="0" fillId="4" borderId="77" xfId="0" applyNumberFormat="1" applyFill="1" applyBorder="1"/>
    <xf numFmtId="1" fontId="0" fillId="4" borderId="78" xfId="0" applyNumberFormat="1" applyFill="1" applyBorder="1"/>
    <xf numFmtId="0" fontId="0" fillId="0" borderId="78" xfId="0" applyBorder="1"/>
    <xf numFmtId="0" fontId="0" fillId="0" borderId="77" xfId="0" applyBorder="1"/>
    <xf numFmtId="0" fontId="0" fillId="0" borderId="79" xfId="0" applyBorder="1"/>
    <xf numFmtId="0" fontId="0" fillId="0" borderId="80" xfId="0" applyBorder="1"/>
    <xf numFmtId="0" fontId="0" fillId="0" borderId="5" xfId="0" applyBorder="1"/>
    <xf numFmtId="0" fontId="0" fillId="0" borderId="66" xfId="0" applyBorder="1"/>
    <xf numFmtId="0" fontId="0" fillId="8" borderId="71" xfId="0" applyFill="1" applyBorder="1" applyAlignment="1">
      <alignment horizontal="left"/>
    </xf>
    <xf numFmtId="0" fontId="1" fillId="7" borderId="44" xfId="0" applyFont="1" applyFill="1" applyBorder="1"/>
    <xf numFmtId="0" fontId="0" fillId="8" borderId="81" xfId="0" applyFill="1" applyBorder="1" applyAlignment="1">
      <alignment horizontal="left"/>
    </xf>
    <xf numFmtId="1" fontId="0" fillId="0" borderId="82" xfId="0" applyNumberFormat="1" applyBorder="1" applyAlignment="1">
      <alignment horizontal="center"/>
    </xf>
    <xf numFmtId="1" fontId="0" fillId="4" borderId="83" xfId="0" applyNumberFormat="1" applyFill="1" applyBorder="1"/>
    <xf numFmtId="0" fontId="0" fillId="0" borderId="25" xfId="0" applyBorder="1"/>
    <xf numFmtId="0" fontId="0" fillId="8" borderId="84" xfId="0" applyFill="1" applyBorder="1" applyAlignment="1">
      <alignment horizontal="left"/>
    </xf>
    <xf numFmtId="1" fontId="0" fillId="0" borderId="85" xfId="0" applyNumberFormat="1" applyBorder="1" applyAlignment="1">
      <alignment horizontal="center"/>
    </xf>
    <xf numFmtId="1" fontId="0" fillId="4" borderId="86" xfId="0" applyNumberFormat="1" applyFill="1" applyBorder="1"/>
    <xf numFmtId="1" fontId="0" fillId="4" borderId="87" xfId="0" applyNumberFormat="1" applyFill="1" applyBorder="1"/>
    <xf numFmtId="0" fontId="0" fillId="0" borderId="87" xfId="0" applyBorder="1"/>
    <xf numFmtId="0" fontId="0" fillId="0" borderId="88" xfId="0" applyBorder="1"/>
    <xf numFmtId="1" fontId="0" fillId="4" borderId="66" xfId="0" applyNumberFormat="1" applyFill="1" applyBorder="1"/>
    <xf numFmtId="0" fontId="0" fillId="0" borderId="32" xfId="0" applyBorder="1"/>
    <xf numFmtId="1" fontId="1" fillId="0" borderId="0" xfId="0" applyNumberFormat="1" applyFont="1"/>
    <xf numFmtId="0" fontId="4" fillId="0" borderId="0" xfId="2" applyFill="1" applyBorder="1" applyAlignment="1" applyProtection="1">
      <alignment horizontal="center" vertical="center"/>
    </xf>
    <xf numFmtId="0" fontId="4" fillId="0" borderId="0" xfId="2" applyFill="1" applyBorder="1" applyAlignment="1" applyProtection="1">
      <alignment vertical="center"/>
    </xf>
    <xf numFmtId="0" fontId="1" fillId="0" borderId="19" xfId="0" applyFont="1" applyBorder="1"/>
    <xf numFmtId="0" fontId="0" fillId="0" borderId="18" xfId="0" applyBorder="1"/>
    <xf numFmtId="0" fontId="0" fillId="0" borderId="19" xfId="0" applyBorder="1"/>
    <xf numFmtId="0" fontId="0" fillId="0" borderId="24" xfId="0" applyBorder="1"/>
    <xf numFmtId="0" fontId="0" fillId="0" borderId="26" xfId="0" applyBorder="1"/>
    <xf numFmtId="0" fontId="4" fillId="5" borderId="93" xfId="2" applyFill="1" applyBorder="1" applyAlignment="1" applyProtection="1">
      <alignment horizontal="center" vertical="center"/>
    </xf>
    <xf numFmtId="0" fontId="7" fillId="3" borderId="95" xfId="1" applyFont="1" applyFill="1" applyBorder="1" applyAlignment="1" applyProtection="1">
      <alignment vertical="center"/>
      <protection locked="0"/>
    </xf>
    <xf numFmtId="0" fontId="7" fillId="3" borderId="94" xfId="1" applyFont="1" applyFill="1" applyBorder="1" applyAlignment="1" applyProtection="1">
      <alignment vertical="center"/>
      <protection locked="0"/>
    </xf>
    <xf numFmtId="0" fontId="7" fillId="3" borderId="96" xfId="1" applyFont="1" applyFill="1" applyBorder="1" applyAlignment="1" applyProtection="1">
      <alignment vertical="center"/>
      <protection locked="0"/>
    </xf>
    <xf numFmtId="0" fontId="0" fillId="5" borderId="42" xfId="0" applyFill="1" applyBorder="1"/>
    <xf numFmtId="0" fontId="0" fillId="2" borderId="25" xfId="0" applyFill="1" applyBorder="1" applyAlignment="1">
      <alignment horizontal="center" vertical="center"/>
    </xf>
    <xf numFmtId="0" fontId="0" fillId="0" borderId="94" xfId="0" applyBorder="1" applyProtection="1">
      <protection locked="0"/>
    </xf>
    <xf numFmtId="0" fontId="0" fillId="0" borderId="95"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0" xfId="0" applyAlignment="1">
      <alignment horizontal="center" vertical="center"/>
    </xf>
    <xf numFmtId="165" fontId="0" fillId="0" borderId="0" xfId="0" applyNumberFormat="1" applyAlignment="1">
      <alignment vertical="center"/>
    </xf>
    <xf numFmtId="0" fontId="0" fillId="2" borderId="97" xfId="0" applyFill="1" applyBorder="1" applyAlignment="1">
      <alignment horizontal="center"/>
    </xf>
    <xf numFmtId="0" fontId="0" fillId="2" borderId="44" xfId="0" applyFill="1" applyBorder="1" applyAlignment="1">
      <alignment horizontal="left" vertical="top" wrapText="1"/>
    </xf>
    <xf numFmtId="0" fontId="0" fillId="3" borderId="100" xfId="0" applyFill="1" applyBorder="1" applyProtection="1">
      <protection locked="0"/>
    </xf>
    <xf numFmtId="164" fontId="7" fillId="0" borderId="3" xfId="1" applyNumberFormat="1" applyFont="1" applyFill="1" applyBorder="1" applyAlignment="1" applyProtection="1">
      <alignment horizontal="left" vertical="center"/>
      <protection locked="0"/>
    </xf>
    <xf numFmtId="0" fontId="7" fillId="3" borderId="99" xfId="1" applyFont="1" applyFill="1" applyBorder="1" applyAlignment="1" applyProtection="1">
      <alignment vertical="center"/>
      <protection locked="0"/>
    </xf>
    <xf numFmtId="0" fontId="1" fillId="0" borderId="0" xfId="0" applyFont="1" applyAlignment="1">
      <alignment textRotation="180"/>
    </xf>
    <xf numFmtId="0" fontId="14" fillId="0" borderId="122" xfId="0" applyFont="1" applyBorder="1"/>
    <xf numFmtId="0" fontId="4" fillId="5" borderId="131" xfId="2" applyFill="1" applyBorder="1" applyAlignment="1" applyProtection="1">
      <alignment horizontal="center" vertical="center"/>
    </xf>
    <xf numFmtId="0" fontId="0" fillId="2" borderId="0" xfId="0" applyFill="1" applyAlignment="1">
      <alignment vertical="top"/>
    </xf>
    <xf numFmtId="0" fontId="22" fillId="5" borderId="112" xfId="0" applyFont="1" applyFill="1" applyBorder="1" applyAlignment="1">
      <alignment horizontal="left"/>
    </xf>
    <xf numFmtId="0" fontId="22" fillId="5" borderId="113" xfId="0" applyFont="1" applyFill="1" applyBorder="1" applyAlignment="1">
      <alignment horizontal="left"/>
    </xf>
    <xf numFmtId="0" fontId="22" fillId="5" borderId="114" xfId="0" applyFont="1" applyFill="1" applyBorder="1" applyAlignment="1">
      <alignment horizontal="left"/>
    </xf>
    <xf numFmtId="0" fontId="16" fillId="5" borderId="116" xfId="0" applyFont="1" applyFill="1" applyBorder="1" applyAlignment="1">
      <alignment horizontal="left"/>
    </xf>
    <xf numFmtId="0" fontId="16" fillId="5" borderId="113" xfId="0" applyFont="1" applyFill="1" applyBorder="1" applyAlignment="1">
      <alignment horizontal="left"/>
    </xf>
    <xf numFmtId="0" fontId="16" fillId="5" borderId="114" xfId="0" applyFont="1" applyFill="1" applyBorder="1" applyAlignment="1">
      <alignment horizontal="left"/>
    </xf>
    <xf numFmtId="0" fontId="18" fillId="2" borderId="132" xfId="0" applyFont="1" applyFill="1" applyBorder="1" applyAlignment="1">
      <alignment horizontal="left"/>
    </xf>
    <xf numFmtId="0" fontId="16" fillId="5" borderId="112" xfId="0" applyFont="1" applyFill="1" applyBorder="1" applyAlignment="1">
      <alignment horizontal="left"/>
    </xf>
    <xf numFmtId="0" fontId="16" fillId="0" borderId="0" xfId="0" applyFont="1"/>
    <xf numFmtId="0" fontId="16" fillId="2" borderId="0" xfId="0" applyFont="1" applyFill="1" applyAlignment="1">
      <alignment horizontal="left"/>
    </xf>
    <xf numFmtId="3" fontId="0" fillId="2" borderId="0" xfId="0" applyNumberFormat="1" applyFill="1" applyAlignment="1">
      <alignment horizontal="center"/>
    </xf>
    <xf numFmtId="0" fontId="14" fillId="2" borderId="97" xfId="0" applyFont="1" applyFill="1" applyBorder="1"/>
    <xf numFmtId="0" fontId="14" fillId="2" borderId="0" xfId="0" applyFont="1" applyFill="1"/>
    <xf numFmtId="0" fontId="14" fillId="2" borderId="133" xfId="0" applyFont="1" applyFill="1" applyBorder="1"/>
    <xf numFmtId="0" fontId="14" fillId="2" borderId="120" xfId="0" applyFont="1" applyFill="1" applyBorder="1"/>
    <xf numFmtId="0" fontId="14" fillId="2" borderId="130" xfId="0" applyFont="1" applyFill="1" applyBorder="1"/>
    <xf numFmtId="0" fontId="14" fillId="2" borderId="121" xfId="0" applyFont="1" applyFill="1" applyBorder="1"/>
    <xf numFmtId="0" fontId="13" fillId="2" borderId="128" xfId="0" applyFont="1" applyFill="1" applyBorder="1" applyAlignment="1">
      <alignment vertical="center"/>
    </xf>
    <xf numFmtId="0" fontId="16" fillId="2" borderId="133" xfId="0" applyFont="1" applyFill="1" applyBorder="1"/>
    <xf numFmtId="0" fontId="13" fillId="2" borderId="118" xfId="0" applyFont="1" applyFill="1" applyBorder="1" applyAlignment="1">
      <alignment vertical="center"/>
    </xf>
    <xf numFmtId="0" fontId="16" fillId="2" borderId="130" xfId="0" applyFont="1" applyFill="1" applyBorder="1"/>
    <xf numFmtId="0" fontId="28" fillId="2" borderId="134" xfId="2" applyFont="1" applyFill="1" applyBorder="1" applyAlignment="1" applyProtection="1">
      <alignment horizontal="center" vertical="center"/>
      <protection locked="0"/>
    </xf>
    <xf numFmtId="0" fontId="28" fillId="2" borderId="135" xfId="2" applyFont="1" applyFill="1" applyBorder="1" applyAlignment="1" applyProtection="1">
      <alignment horizontal="center" vertical="center"/>
      <protection locked="0"/>
    </xf>
    <xf numFmtId="0" fontId="0" fillId="3" borderId="137" xfId="0" quotePrefix="1" applyFill="1" applyBorder="1" applyProtection="1">
      <protection locked="0"/>
    </xf>
    <xf numFmtId="0" fontId="0" fillId="3" borderId="94" xfId="0" quotePrefix="1" applyFill="1" applyBorder="1" applyProtection="1">
      <protection locked="0"/>
    </xf>
    <xf numFmtId="0" fontId="0" fillId="3" borderId="95" xfId="0" quotePrefix="1" applyFill="1" applyBorder="1" applyProtection="1">
      <protection locked="0"/>
    </xf>
    <xf numFmtId="0" fontId="0" fillId="3" borderId="61" xfId="0" quotePrefix="1" applyFill="1" applyBorder="1" applyProtection="1">
      <protection locked="0"/>
    </xf>
    <xf numFmtId="0" fontId="0" fillId="3" borderId="62" xfId="0" quotePrefix="1" applyFill="1" applyBorder="1" applyProtection="1">
      <protection locked="0"/>
    </xf>
    <xf numFmtId="0" fontId="0" fillId="3" borderId="27" xfId="0" quotePrefix="1" applyFill="1" applyBorder="1" applyProtection="1">
      <protection locked="0"/>
    </xf>
    <xf numFmtId="0" fontId="0" fillId="3" borderId="28" xfId="0" quotePrefix="1" applyFill="1" applyBorder="1" applyProtection="1">
      <protection locked="0"/>
    </xf>
    <xf numFmtId="0" fontId="0" fillId="3" borderId="142" xfId="0" applyFill="1" applyBorder="1" applyProtection="1">
      <protection locked="0"/>
    </xf>
    <xf numFmtId="0" fontId="0" fillId="3" borderId="143" xfId="0" applyFill="1" applyBorder="1" applyProtection="1">
      <protection locked="0"/>
    </xf>
    <xf numFmtId="0" fontId="0" fillId="3" borderId="142" xfId="0" quotePrefix="1" applyFill="1" applyBorder="1" applyProtection="1">
      <protection locked="0"/>
    </xf>
    <xf numFmtId="0" fontId="0" fillId="3" borderId="143" xfId="0" quotePrefix="1" applyFill="1" applyBorder="1" applyProtection="1">
      <protection locked="0"/>
    </xf>
    <xf numFmtId="0" fontId="7" fillId="2" borderId="44" xfId="0" applyFont="1" applyFill="1" applyBorder="1" applyAlignment="1">
      <alignment horizontal="left" vertical="top" wrapText="1"/>
    </xf>
    <xf numFmtId="0" fontId="0" fillId="3" borderId="146" xfId="0" applyFill="1" applyBorder="1" applyProtection="1">
      <protection locked="0"/>
    </xf>
    <xf numFmtId="0" fontId="0" fillId="3" borderId="147" xfId="0" applyFill="1" applyBorder="1" applyProtection="1">
      <protection locked="0"/>
    </xf>
    <xf numFmtId="0" fontId="1" fillId="0" borderId="18" xfId="0" applyFont="1" applyBorder="1"/>
    <xf numFmtId="0" fontId="0" fillId="0" borderId="18" xfId="0" applyBorder="1" applyAlignment="1">
      <alignment horizontal="right"/>
    </xf>
    <xf numFmtId="0" fontId="0" fillId="0" borderId="19" xfId="0" applyBorder="1" applyAlignment="1">
      <alignment horizontal="right"/>
    </xf>
    <xf numFmtId="0" fontId="0" fillId="0" borderId="151" xfId="0" applyBorder="1"/>
    <xf numFmtId="0" fontId="1" fillId="0" borderId="155" xfId="0" applyFont="1" applyBorder="1"/>
    <xf numFmtId="0" fontId="1" fillId="0" borderId="156" xfId="0" applyFont="1" applyBorder="1"/>
    <xf numFmtId="0" fontId="1" fillId="0" borderId="157" xfId="0" applyFont="1" applyBorder="1"/>
    <xf numFmtId="0" fontId="0" fillId="0" borderId="155" xfId="0" applyBorder="1"/>
    <xf numFmtId="0" fontId="0" fillId="0" borderId="156" xfId="0" applyBorder="1"/>
    <xf numFmtId="0" fontId="0" fillId="0" borderId="157" xfId="0" applyBorder="1"/>
    <xf numFmtId="0" fontId="0" fillId="0" borderId="158" xfId="0" applyBorder="1"/>
    <xf numFmtId="0" fontId="0" fillId="0" borderId="159" xfId="0" applyBorder="1"/>
    <xf numFmtId="0" fontId="0" fillId="0" borderId="160" xfId="0" applyBorder="1"/>
    <xf numFmtId="0" fontId="0" fillId="7" borderId="0" xfId="0" applyFill="1"/>
    <xf numFmtId="49" fontId="0" fillId="7" borderId="0" xfId="0" applyNumberFormat="1" applyFill="1"/>
    <xf numFmtId="0" fontId="11" fillId="0" borderId="0" xfId="0" applyFont="1"/>
    <xf numFmtId="0" fontId="0" fillId="0" borderId="0" xfId="0" applyAlignment="1">
      <alignment wrapText="1"/>
    </xf>
    <xf numFmtId="0" fontId="5" fillId="2" borderId="0" xfId="1" applyFont="1" applyFill="1" applyBorder="1" applyAlignment="1" applyProtection="1">
      <alignment vertical="center"/>
    </xf>
    <xf numFmtId="0" fontId="30" fillId="5" borderId="42" xfId="0" applyFont="1" applyFill="1" applyBorder="1" applyAlignment="1">
      <alignment horizontal="right"/>
    </xf>
    <xf numFmtId="0" fontId="30" fillId="5" borderId="149" xfId="0" applyFont="1" applyFill="1" applyBorder="1" applyAlignment="1">
      <alignment horizontal="right"/>
    </xf>
    <xf numFmtId="0" fontId="30" fillId="5" borderId="141" xfId="0" applyFont="1" applyFill="1" applyBorder="1" applyAlignment="1">
      <alignment horizontal="right"/>
    </xf>
    <xf numFmtId="0" fontId="30" fillId="5" borderId="18" xfId="0" applyFont="1" applyFill="1" applyBorder="1" applyAlignment="1">
      <alignment horizontal="right" wrapText="1"/>
    </xf>
    <xf numFmtId="0" fontId="30" fillId="5" borderId="141" xfId="0" applyFont="1" applyFill="1" applyBorder="1" applyAlignment="1">
      <alignment horizontal="right" wrapText="1"/>
    </xf>
    <xf numFmtId="0" fontId="16" fillId="5" borderId="116" xfId="0" applyFont="1" applyFill="1" applyBorder="1" applyAlignment="1">
      <alignment horizontal="left" shrinkToFit="1"/>
    </xf>
    <xf numFmtId="0" fontId="18" fillId="2" borderId="132" xfId="0" applyFont="1" applyFill="1" applyBorder="1" applyAlignment="1">
      <alignment shrinkToFit="1"/>
    </xf>
    <xf numFmtId="0" fontId="25" fillId="2" borderId="115" xfId="0" applyFont="1" applyFill="1" applyBorder="1" applyAlignment="1">
      <alignment shrinkToFit="1"/>
    </xf>
    <xf numFmtId="0" fontId="0" fillId="3" borderId="58" xfId="0" quotePrefix="1" applyFill="1" applyBorder="1" applyProtection="1">
      <protection locked="0"/>
    </xf>
    <xf numFmtId="0" fontId="0" fillId="3" borderId="59" xfId="0" quotePrefix="1" applyFill="1" applyBorder="1" applyProtection="1">
      <protection locked="0"/>
    </xf>
    <xf numFmtId="0" fontId="33" fillId="0" borderId="0" xfId="0" applyFont="1"/>
    <xf numFmtId="0" fontId="7" fillId="5" borderId="8" xfId="1" applyFont="1" applyFill="1" applyBorder="1" applyAlignment="1" applyProtection="1">
      <alignment vertical="center"/>
    </xf>
    <xf numFmtId="0" fontId="7" fillId="3" borderId="3" xfId="1" applyFont="1" applyFill="1" applyBorder="1" applyAlignment="1" applyProtection="1">
      <alignment vertical="center" shrinkToFit="1"/>
      <protection locked="0"/>
    </xf>
    <xf numFmtId="3" fontId="7" fillId="0" borderId="0" xfId="1" applyNumberFormat="1" applyFont="1" applyFill="1" applyBorder="1" applyAlignment="1" applyProtection="1">
      <alignment vertical="center"/>
      <protection locked="0"/>
    </xf>
    <xf numFmtId="0" fontId="7" fillId="5" borderId="17" xfId="1" applyFont="1" applyFill="1" applyBorder="1" applyAlignment="1" applyProtection="1">
      <alignment horizontal="center" vertical="center"/>
    </xf>
    <xf numFmtId="164" fontId="7" fillId="0" borderId="16" xfId="1" applyNumberFormat="1" applyFont="1" applyFill="1" applyBorder="1" applyAlignment="1" applyProtection="1">
      <alignment horizontal="left" vertical="center"/>
      <protection locked="0"/>
    </xf>
    <xf numFmtId="0" fontId="7" fillId="5" borderId="17" xfId="1" applyFont="1" applyFill="1" applyBorder="1" applyAlignment="1" applyProtection="1">
      <alignment vertical="center"/>
    </xf>
    <xf numFmtId="0" fontId="0" fillId="3" borderId="16" xfId="0" applyFill="1" applyBorder="1" applyAlignment="1" applyProtection="1">
      <alignment vertical="center" shrinkToFit="1"/>
      <protection locked="0"/>
    </xf>
    <xf numFmtId="0" fontId="0" fillId="3" borderId="16" xfId="0"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7" fillId="0" borderId="0" xfId="1" applyFont="1" applyFill="1" applyBorder="1" applyAlignment="1" applyProtection="1">
      <alignment vertical="center"/>
    </xf>
    <xf numFmtId="1" fontId="1" fillId="0" borderId="0" xfId="0" applyNumberFormat="1" applyFont="1" applyAlignment="1">
      <alignment horizontal="left"/>
    </xf>
    <xf numFmtId="20" fontId="1" fillId="7" borderId="41" xfId="0" applyNumberFormat="1" applyFont="1" applyFill="1" applyBorder="1"/>
    <xf numFmtId="14" fontId="0" fillId="2" borderId="16" xfId="0" applyNumberFormat="1" applyFill="1" applyBorder="1" applyAlignment="1" applyProtection="1">
      <alignment horizontal="center" vertical="center"/>
      <protection locked="0"/>
    </xf>
    <xf numFmtId="0" fontId="7" fillId="3" borderId="166" xfId="1" applyFont="1" applyFill="1" applyBorder="1" applyAlignment="1" applyProtection="1">
      <alignment vertical="center"/>
      <protection locked="0"/>
    </xf>
    <xf numFmtId="3" fontId="7" fillId="0" borderId="167" xfId="1" applyNumberFormat="1" applyFont="1" applyFill="1" applyBorder="1" applyAlignment="1" applyProtection="1">
      <alignment vertical="center"/>
      <protection locked="0"/>
    </xf>
    <xf numFmtId="0" fontId="2" fillId="2" borderId="0" xfId="0" applyFont="1" applyFill="1" applyAlignment="1">
      <alignment horizontal="left"/>
    </xf>
    <xf numFmtId="0" fontId="2" fillId="2" borderId="19" xfId="0" applyFont="1" applyFill="1" applyBorder="1" applyAlignment="1">
      <alignment horizontal="left"/>
    </xf>
    <xf numFmtId="0" fontId="1" fillId="2" borderId="18" xfId="0" applyFont="1" applyFill="1" applyBorder="1" applyAlignment="1">
      <alignment horizontal="left"/>
    </xf>
    <xf numFmtId="0" fontId="35" fillId="5" borderId="42" xfId="0" applyFont="1" applyFill="1" applyBorder="1" applyAlignment="1">
      <alignment horizontal="right" wrapText="1"/>
    </xf>
    <xf numFmtId="0" fontId="5" fillId="2" borderId="11" xfId="1" applyFont="1" applyFill="1" applyAlignment="1" applyProtection="1">
      <alignment vertical="center"/>
    </xf>
    <xf numFmtId="0" fontId="5" fillId="2" borderId="11" xfId="1" applyFont="1" applyFill="1" applyAlignment="1">
      <alignment vertical="center"/>
    </xf>
    <xf numFmtId="0" fontId="4" fillId="5" borderId="42" xfId="2" applyFill="1" applyBorder="1" applyAlignment="1">
      <alignment horizontal="center" vertical="center" wrapText="1"/>
    </xf>
    <xf numFmtId="0" fontId="4" fillId="5" borderId="42" xfId="2" applyFill="1" applyBorder="1" applyAlignment="1">
      <alignment horizontal="center" vertical="center"/>
    </xf>
    <xf numFmtId="0" fontId="4" fillId="5" borderId="93" xfId="2" applyFill="1" applyBorder="1" applyAlignment="1">
      <alignment horizontal="center" vertical="center"/>
    </xf>
    <xf numFmtId="0" fontId="4" fillId="5" borderId="91" xfId="2" applyFill="1" applyBorder="1" applyAlignment="1" applyProtection="1">
      <alignment vertical="center"/>
    </xf>
    <xf numFmtId="0" fontId="4" fillId="5" borderId="92" xfId="2" applyFill="1" applyBorder="1" applyAlignment="1" applyProtection="1">
      <alignment vertical="center"/>
    </xf>
    <xf numFmtId="0" fontId="4" fillId="5" borderId="175" xfId="2" applyFill="1" applyBorder="1" applyAlignment="1">
      <alignment horizontal="center" vertical="center"/>
    </xf>
    <xf numFmtId="0" fontId="0" fillId="3" borderId="136" xfId="0" applyFill="1" applyBorder="1" applyProtection="1">
      <protection locked="0"/>
    </xf>
    <xf numFmtId="0" fontId="0" fillId="3" borderId="138" xfId="0" applyFill="1" applyBorder="1" applyProtection="1">
      <protection locked="0"/>
    </xf>
    <xf numFmtId="0" fontId="0" fillId="3" borderId="59" xfId="0" applyFill="1" applyBorder="1" applyProtection="1">
      <protection locked="0"/>
    </xf>
    <xf numFmtId="0" fontId="15" fillId="5" borderId="176" xfId="2" applyFont="1" applyFill="1" applyBorder="1" applyAlignment="1" applyProtection="1">
      <alignment horizontal="center" vertical="center"/>
    </xf>
    <xf numFmtId="0" fontId="15" fillId="5" borderId="177" xfId="2" applyFont="1" applyFill="1" applyBorder="1" applyAlignment="1" applyProtection="1">
      <alignment horizontal="center" vertical="center"/>
    </xf>
    <xf numFmtId="0" fontId="15" fillId="5" borderId="177" xfId="2" applyFont="1" applyFill="1" applyBorder="1" applyAlignment="1">
      <alignment horizontal="center" vertical="center"/>
    </xf>
    <xf numFmtId="0" fontId="15" fillId="5" borderId="189" xfId="2" applyFont="1" applyFill="1" applyBorder="1" applyAlignment="1">
      <alignment horizontal="center" vertical="center"/>
    </xf>
    <xf numFmtId="0" fontId="7" fillId="5" borderId="5" xfId="1" applyFont="1" applyFill="1" applyBorder="1" applyAlignment="1" applyProtection="1">
      <alignment horizontal="center" vertical="center"/>
    </xf>
    <xf numFmtId="0" fontId="7" fillId="5" borderId="54" xfId="1" applyFont="1" applyFill="1" applyBorder="1" applyAlignment="1" applyProtection="1">
      <alignment horizontal="center" vertical="center"/>
    </xf>
    <xf numFmtId="0" fontId="36" fillId="9" borderId="194" xfId="1" applyFont="1" applyFill="1" applyBorder="1" applyAlignment="1" applyProtection="1">
      <alignment horizontal="right" vertical="center"/>
    </xf>
    <xf numFmtId="0" fontId="38" fillId="10" borderId="0" xfId="3" applyFont="1" applyFill="1" applyBorder="1"/>
    <xf numFmtId="0" fontId="39" fillId="11" borderId="0" xfId="3" applyFont="1" applyFill="1" applyBorder="1"/>
    <xf numFmtId="166" fontId="39" fillId="12" borderId="0" xfId="3" applyNumberFormat="1" applyFont="1" applyFill="1" applyBorder="1"/>
    <xf numFmtId="2" fontId="38" fillId="10" borderId="0" xfId="3" applyNumberFormat="1" applyFont="1" applyFill="1" applyBorder="1"/>
    <xf numFmtId="0" fontId="37" fillId="0" borderId="0" xfId="3"/>
    <xf numFmtId="0" fontId="12" fillId="13" borderId="195" xfId="3" applyNumberFormat="1" applyFont="1" applyFill="1" applyBorder="1"/>
    <xf numFmtId="0" fontId="40" fillId="11" borderId="195" xfId="3" applyFont="1" applyFill="1" applyBorder="1"/>
    <xf numFmtId="166" fontId="40" fillId="12" borderId="195" xfId="3" applyNumberFormat="1" applyFont="1" applyFill="1" applyBorder="1"/>
    <xf numFmtId="2" fontId="12" fillId="13" borderId="195" xfId="3" applyNumberFormat="1" applyFont="1" applyFill="1" applyBorder="1"/>
    <xf numFmtId="0" fontId="12" fillId="0" borderId="195" xfId="3" applyNumberFormat="1" applyFont="1" applyBorder="1"/>
    <xf numFmtId="2" fontId="12" fillId="0" borderId="195" xfId="3" applyNumberFormat="1" applyFont="1" applyBorder="1"/>
    <xf numFmtId="0" fontId="40" fillId="4" borderId="195" xfId="3" applyFont="1" applyFill="1" applyBorder="1"/>
    <xf numFmtId="0" fontId="12" fillId="0" borderId="196" xfId="3" applyFont="1" applyBorder="1"/>
    <xf numFmtId="0" fontId="12" fillId="0" borderId="196" xfId="3" applyNumberFormat="1" applyFont="1" applyBorder="1"/>
    <xf numFmtId="166" fontId="40" fillId="11" borderId="196" xfId="3" applyNumberFormat="1" applyFont="1" applyFill="1" applyBorder="1"/>
    <xf numFmtId="166" fontId="40" fillId="12" borderId="196" xfId="3" applyNumberFormat="1" applyFont="1" applyFill="1" applyBorder="1"/>
    <xf numFmtId="166" fontId="12" fillId="0" borderId="196" xfId="3" applyNumberFormat="1" applyFont="1" applyBorder="1"/>
    <xf numFmtId="0" fontId="12" fillId="0" borderId="197" xfId="3" applyFont="1" applyBorder="1"/>
    <xf numFmtId="1" fontId="37" fillId="0" borderId="0" xfId="3" applyNumberFormat="1" applyAlignment="1">
      <alignment horizontal="center"/>
    </xf>
    <xf numFmtId="0" fontId="40" fillId="11" borderId="0" xfId="3" applyFont="1" applyFill="1"/>
    <xf numFmtId="166" fontId="37" fillId="11" borderId="0" xfId="3" applyNumberFormat="1" applyFill="1" applyAlignment="1">
      <alignment horizontal="center"/>
    </xf>
    <xf numFmtId="2" fontId="40" fillId="12" borderId="0" xfId="3" applyNumberFormat="1" applyFont="1" applyFill="1"/>
    <xf numFmtId="166" fontId="37" fillId="0" borderId="0" xfId="3" applyNumberFormat="1"/>
    <xf numFmtId="0" fontId="0" fillId="0" borderId="198" xfId="0" applyBorder="1"/>
    <xf numFmtId="0" fontId="0" fillId="0" borderId="0" xfId="0" applyAlignment="1">
      <alignment vertical="center"/>
    </xf>
    <xf numFmtId="0" fontId="0" fillId="0" borderId="0" xfId="0" applyAlignment="1">
      <alignment textRotation="90"/>
    </xf>
    <xf numFmtId="0" fontId="0" fillId="2" borderId="0" xfId="0" applyFill="1" applyAlignment="1">
      <alignment horizontal="center"/>
    </xf>
    <xf numFmtId="0" fontId="1" fillId="7" borderId="203" xfId="0" applyFont="1" applyFill="1" applyBorder="1" applyAlignment="1">
      <alignment textRotation="90"/>
    </xf>
    <xf numFmtId="0" fontId="1" fillId="4" borderId="203" xfId="0" applyFont="1" applyFill="1" applyBorder="1" applyAlignment="1">
      <alignment vertical="center"/>
    </xf>
    <xf numFmtId="0" fontId="1" fillId="0" borderId="203" xfId="0" applyFont="1" applyBorder="1" applyAlignment="1">
      <alignment horizontal="center" vertical="center" wrapText="1"/>
    </xf>
    <xf numFmtId="1" fontId="0" fillId="4" borderId="200" xfId="0" applyNumberFormat="1" applyFill="1" applyBorder="1" applyAlignment="1">
      <alignment vertical="center"/>
    </xf>
    <xf numFmtId="1" fontId="0" fillId="4" borderId="171" xfId="0" applyNumberFormat="1" applyFill="1" applyBorder="1" applyAlignment="1">
      <alignment vertical="center"/>
    </xf>
    <xf numFmtId="1" fontId="0" fillId="8" borderId="203" xfId="0" applyNumberFormat="1" applyFill="1" applyBorder="1" applyAlignment="1">
      <alignment horizontal="left" textRotation="90"/>
    </xf>
    <xf numFmtId="1" fontId="0" fillId="4" borderId="165" xfId="0" applyNumberFormat="1" applyFill="1" applyBorder="1" applyAlignment="1">
      <alignment vertical="center"/>
    </xf>
    <xf numFmtId="1" fontId="0" fillId="4" borderId="169" xfId="0" applyNumberFormat="1" applyFill="1" applyBorder="1" applyAlignment="1">
      <alignment vertical="center"/>
    </xf>
    <xf numFmtId="0" fontId="7" fillId="5" borderId="8" xfId="1" applyFont="1" applyFill="1" applyBorder="1" applyAlignment="1" applyProtection="1">
      <alignment horizontal="center" vertical="center"/>
    </xf>
    <xf numFmtId="0" fontId="7" fillId="3" borderId="16" xfId="1" applyFont="1" applyFill="1" applyBorder="1" applyAlignment="1" applyProtection="1">
      <alignment horizontal="center" vertical="center" shrinkToFit="1"/>
      <protection locked="0"/>
    </xf>
    <xf numFmtId="0" fontId="4" fillId="5" borderId="206" xfId="2" applyFill="1" applyBorder="1" applyAlignment="1" applyProtection="1">
      <alignment vertical="center"/>
    </xf>
    <xf numFmtId="0" fontId="5" fillId="2" borderId="169" xfId="1" applyFont="1" applyFill="1" applyBorder="1" applyAlignment="1">
      <alignment vertical="center"/>
    </xf>
    <xf numFmtId="0" fontId="5" fillId="2" borderId="170" xfId="1" applyFont="1" applyFill="1" applyBorder="1" applyAlignment="1">
      <alignment vertical="center"/>
    </xf>
    <xf numFmtId="0" fontId="5" fillId="2" borderId="171" xfId="1" applyFont="1" applyFill="1" applyBorder="1" applyAlignment="1">
      <alignment vertical="center"/>
    </xf>
    <xf numFmtId="0" fontId="5" fillId="2" borderId="172" xfId="1" applyFont="1" applyFill="1" applyBorder="1" applyAlignment="1">
      <alignment vertical="center"/>
    </xf>
    <xf numFmtId="0" fontId="4" fillId="5" borderId="207" xfId="2" applyFill="1" applyBorder="1" applyAlignment="1">
      <alignment vertical="center"/>
    </xf>
    <xf numFmtId="0" fontId="0" fillId="3" borderId="208" xfId="0" quotePrefix="1" applyFill="1" applyBorder="1" applyProtection="1">
      <protection locked="0"/>
    </xf>
    <xf numFmtId="0" fontId="0" fillId="3" borderId="209" xfId="0" quotePrefix="1" applyFill="1" applyBorder="1" applyProtection="1">
      <protection locked="0"/>
    </xf>
    <xf numFmtId="0" fontId="0" fillId="3" borderId="63" xfId="0" quotePrefix="1" applyFill="1" applyBorder="1" applyProtection="1">
      <protection locked="0"/>
    </xf>
    <xf numFmtId="0" fontId="0" fillId="3" borderId="210" xfId="0" quotePrefix="1" applyFill="1" applyBorder="1" applyProtection="1">
      <protection locked="0"/>
    </xf>
    <xf numFmtId="0" fontId="0" fillId="3" borderId="60" xfId="0" quotePrefix="1" applyFill="1" applyBorder="1" applyProtection="1">
      <protection locked="0"/>
    </xf>
    <xf numFmtId="0" fontId="0" fillId="3" borderId="29" xfId="0" quotePrefix="1" applyFill="1" applyBorder="1" applyProtection="1">
      <protection locked="0"/>
    </xf>
    <xf numFmtId="0" fontId="0" fillId="3" borderId="211" xfId="0" applyFill="1" applyBorder="1" applyProtection="1">
      <protection locked="0"/>
    </xf>
    <xf numFmtId="0" fontId="0" fillId="3" borderId="210" xfId="0" applyFill="1" applyBorder="1" applyProtection="1">
      <protection locked="0"/>
    </xf>
    <xf numFmtId="0" fontId="1" fillId="0" borderId="214" xfId="0" applyFont="1" applyBorder="1" applyAlignment="1">
      <alignment horizontal="left"/>
    </xf>
    <xf numFmtId="0" fontId="1" fillId="0" borderId="215" xfId="0" applyFont="1" applyBorder="1"/>
    <xf numFmtId="0" fontId="0" fillId="0" borderId="215" xfId="0" applyBorder="1"/>
    <xf numFmtId="0" fontId="0" fillId="0" borderId="216" xfId="0" applyBorder="1"/>
    <xf numFmtId="0" fontId="0" fillId="2" borderId="0" xfId="0" applyFill="1" applyAlignment="1">
      <alignment vertical="top" wrapText="1"/>
    </xf>
    <xf numFmtId="0" fontId="0" fillId="2" borderId="19" xfId="0" applyFill="1" applyBorder="1" applyAlignment="1">
      <alignment vertical="top"/>
    </xf>
    <xf numFmtId="0" fontId="1" fillId="8" borderId="203" xfId="0" applyFont="1" applyFill="1" applyBorder="1" applyAlignment="1">
      <alignment horizontal="center" vertical="center" textRotation="90"/>
    </xf>
    <xf numFmtId="165" fontId="1" fillId="0" borderId="203" xfId="0" applyNumberFormat="1" applyFont="1" applyBorder="1" applyAlignment="1">
      <alignment horizontal="right" vertical="center" wrapText="1"/>
    </xf>
    <xf numFmtId="1" fontId="0" fillId="4" borderId="31" xfId="0" applyNumberFormat="1" applyFill="1" applyBorder="1" applyAlignment="1">
      <alignment vertical="center"/>
    </xf>
    <xf numFmtId="0" fontId="0" fillId="8" borderId="31" xfId="0" applyFill="1" applyBorder="1" applyAlignment="1">
      <alignment horizontal="left" textRotation="90"/>
    </xf>
    <xf numFmtId="1" fontId="0" fillId="4" borderId="0" xfId="0" applyNumberFormat="1" applyFill="1" applyAlignment="1">
      <alignment vertical="center"/>
    </xf>
    <xf numFmtId="1" fontId="0" fillId="4" borderId="205" xfId="0" applyNumberFormat="1" applyFill="1" applyBorder="1" applyAlignment="1">
      <alignment vertical="center"/>
    </xf>
    <xf numFmtId="0" fontId="0" fillId="8" borderId="203" xfId="0" applyFill="1" applyBorder="1" applyAlignment="1">
      <alignment horizontal="left" textRotation="90"/>
    </xf>
    <xf numFmtId="0" fontId="0" fillId="8" borderId="201" xfId="0" applyFill="1" applyBorder="1" applyAlignment="1">
      <alignment horizontal="left" textRotation="90"/>
    </xf>
    <xf numFmtId="0" fontId="10" fillId="2" borderId="44" xfId="0" applyFont="1" applyFill="1" applyBorder="1" applyAlignment="1">
      <alignment wrapText="1"/>
    </xf>
    <xf numFmtId="0" fontId="9" fillId="2" borderId="44" xfId="0" applyFont="1" applyFill="1" applyBorder="1" applyAlignment="1">
      <alignment wrapText="1"/>
    </xf>
    <xf numFmtId="0" fontId="10" fillId="2" borderId="44" xfId="0" applyFont="1" applyFill="1" applyBorder="1" applyAlignment="1">
      <alignment horizontal="left" vertical="center" wrapText="1"/>
    </xf>
    <xf numFmtId="0" fontId="12" fillId="0" borderId="31" xfId="0" applyFont="1" applyBorder="1" applyAlignment="1" applyProtection="1">
      <alignment horizontal="center" vertical="center"/>
      <protection hidden="1"/>
    </xf>
    <xf numFmtId="44" fontId="12" fillId="0" borderId="31" xfId="6" applyFont="1" applyBorder="1" applyAlignment="1" applyProtection="1">
      <alignment horizontal="center" vertical="center"/>
      <protection hidden="1"/>
    </xf>
    <xf numFmtId="0" fontId="12" fillId="0" borderId="205" xfId="0" applyFont="1" applyBorder="1" applyAlignment="1" applyProtection="1">
      <alignment horizontal="center" vertical="center"/>
      <protection hidden="1"/>
    </xf>
    <xf numFmtId="44" fontId="12" fillId="0" borderId="205" xfId="6" applyFont="1" applyBorder="1" applyAlignment="1" applyProtection="1">
      <alignment horizontal="center" vertical="center"/>
      <protection hidden="1"/>
    </xf>
    <xf numFmtId="0" fontId="12" fillId="0" borderId="203" xfId="0" applyFont="1" applyBorder="1" applyAlignment="1" applyProtection="1">
      <alignment horizontal="center" vertical="center"/>
      <protection hidden="1"/>
    </xf>
    <xf numFmtId="44" fontId="12" fillId="0" borderId="203" xfId="6" applyFont="1" applyBorder="1" applyAlignment="1" applyProtection="1">
      <alignment horizontal="center" vertical="center"/>
      <protection hidden="1"/>
    </xf>
    <xf numFmtId="0" fontId="29" fillId="5" borderId="178" xfId="2" applyFont="1" applyFill="1" applyBorder="1" applyAlignment="1" applyProtection="1">
      <alignment horizontal="center" vertical="center" shrinkToFit="1"/>
      <protection hidden="1"/>
    </xf>
    <xf numFmtId="0" fontId="29" fillId="5" borderId="145" xfId="2" applyFont="1" applyFill="1" applyBorder="1" applyAlignment="1" applyProtection="1">
      <alignment horizontal="center" vertical="center" shrinkToFit="1"/>
      <protection hidden="1"/>
    </xf>
    <xf numFmtId="165" fontId="17" fillId="3" borderId="179" xfId="0" applyNumberFormat="1" applyFont="1" applyFill="1" applyBorder="1" applyAlignment="1" applyProtection="1">
      <alignment horizontal="right" vertical="center" shrinkToFit="1"/>
      <protection hidden="1"/>
    </xf>
    <xf numFmtId="165" fontId="17" fillId="3" borderId="117" xfId="0" applyNumberFormat="1" applyFont="1" applyFill="1" applyBorder="1" applyAlignment="1" applyProtection="1">
      <alignment horizontal="right" vertical="center" shrinkToFit="1"/>
      <protection hidden="1"/>
    </xf>
    <xf numFmtId="165" fontId="17" fillId="3" borderId="190" xfId="0" applyNumberFormat="1" applyFont="1" applyFill="1" applyBorder="1" applyAlignment="1" applyProtection="1">
      <alignment horizontal="right" vertical="center" shrinkToFit="1"/>
      <protection hidden="1"/>
    </xf>
    <xf numFmtId="169" fontId="17" fillId="3" borderId="180" xfId="0" applyNumberFormat="1" applyFont="1" applyFill="1" applyBorder="1" applyAlignment="1" applyProtection="1">
      <alignment horizontal="right" vertical="center" shrinkToFit="1"/>
      <protection hidden="1"/>
    </xf>
    <xf numFmtId="169" fontId="17" fillId="3" borderId="120" xfId="0" applyNumberFormat="1" applyFont="1" applyFill="1" applyBorder="1" applyAlignment="1" applyProtection="1">
      <alignment horizontal="right" vertical="center" shrinkToFit="1"/>
      <protection hidden="1"/>
    </xf>
    <xf numFmtId="169" fontId="17" fillId="3" borderId="191" xfId="0" applyNumberFormat="1" applyFont="1" applyFill="1" applyBorder="1" applyAlignment="1" applyProtection="1">
      <alignment horizontal="right" vertical="center" shrinkToFit="1"/>
      <protection hidden="1"/>
    </xf>
    <xf numFmtId="168" fontId="17" fillId="3" borderId="180" xfId="0" applyNumberFormat="1" applyFont="1" applyFill="1" applyBorder="1" applyAlignment="1" applyProtection="1">
      <alignment horizontal="right" vertical="center" shrinkToFit="1"/>
      <protection hidden="1"/>
    </xf>
    <xf numFmtId="168" fontId="17" fillId="3" borderId="120" xfId="0" applyNumberFormat="1" applyFont="1" applyFill="1" applyBorder="1" applyAlignment="1" applyProtection="1">
      <alignment horizontal="right" vertical="center" shrinkToFit="1"/>
      <protection hidden="1"/>
    </xf>
    <xf numFmtId="168" fontId="17" fillId="3" borderId="191" xfId="0" applyNumberFormat="1" applyFont="1" applyFill="1" applyBorder="1" applyAlignment="1" applyProtection="1">
      <alignment horizontal="right" vertical="center" shrinkToFit="1"/>
      <protection hidden="1"/>
    </xf>
    <xf numFmtId="165" fontId="17" fillId="3" borderId="183" xfId="0" applyNumberFormat="1" applyFont="1" applyFill="1" applyBorder="1" applyAlignment="1" applyProtection="1">
      <alignment horizontal="right" vertical="center" shrinkToFit="1"/>
      <protection hidden="1"/>
    </xf>
    <xf numFmtId="165" fontId="17" fillId="3" borderId="119" xfId="0" applyNumberFormat="1" applyFont="1" applyFill="1" applyBorder="1" applyAlignment="1" applyProtection="1">
      <alignment horizontal="right" vertical="center" shrinkToFit="1"/>
      <protection hidden="1"/>
    </xf>
    <xf numFmtId="165" fontId="17" fillId="3" borderId="109" xfId="0" applyNumberFormat="1" applyFont="1" applyFill="1" applyBorder="1" applyAlignment="1" applyProtection="1">
      <alignment horizontal="right" vertical="center" shrinkToFit="1"/>
      <protection hidden="1"/>
    </xf>
    <xf numFmtId="165" fontId="17" fillId="3" borderId="181" xfId="0" applyNumberFormat="1" applyFont="1" applyFill="1" applyBorder="1" applyAlignment="1" applyProtection="1">
      <alignment horizontal="right" vertical="center" shrinkToFit="1"/>
      <protection hidden="1"/>
    </xf>
    <xf numFmtId="165" fontId="17" fillId="3" borderId="182" xfId="0" applyNumberFormat="1" applyFont="1" applyFill="1" applyBorder="1" applyAlignment="1" applyProtection="1">
      <alignment horizontal="right" vertical="center" shrinkToFit="1"/>
      <protection hidden="1"/>
    </xf>
    <xf numFmtId="165" fontId="17" fillId="3" borderId="111" xfId="0" applyNumberFormat="1" applyFont="1" applyFill="1" applyBorder="1" applyAlignment="1" applyProtection="1">
      <alignment horizontal="right" vertical="center" shrinkToFit="1"/>
      <protection hidden="1"/>
    </xf>
    <xf numFmtId="165" fontId="14" fillId="3" borderId="104" xfId="0" applyNumberFormat="1" applyFont="1" applyFill="1" applyBorder="1" applyAlignment="1" applyProtection="1">
      <alignment shrinkToFit="1"/>
      <protection hidden="1"/>
    </xf>
    <xf numFmtId="165" fontId="14" fillId="3" borderId="105" xfId="0" applyNumberFormat="1" applyFont="1" applyFill="1" applyBorder="1" applyAlignment="1" applyProtection="1">
      <alignment shrinkToFit="1"/>
      <protection hidden="1"/>
    </xf>
    <xf numFmtId="165" fontId="14" fillId="3" borderId="106" xfId="0" applyNumberFormat="1" applyFont="1" applyFill="1" applyBorder="1" applyAlignment="1" applyProtection="1">
      <alignment shrinkToFit="1"/>
      <protection hidden="1"/>
    </xf>
    <xf numFmtId="4" fontId="14" fillId="3" borderId="129" xfId="0" applyNumberFormat="1" applyFont="1" applyFill="1" applyBorder="1" applyAlignment="1" applyProtection="1">
      <alignment horizontal="right" vertical="center" shrinkToFit="1"/>
      <protection hidden="1"/>
    </xf>
    <xf numFmtId="4" fontId="14" fillId="3" borderId="108" xfId="0" applyNumberFormat="1" applyFont="1" applyFill="1" applyBorder="1" applyAlignment="1" applyProtection="1">
      <alignment horizontal="right" vertical="center" shrinkToFit="1"/>
      <protection hidden="1"/>
    </xf>
    <xf numFmtId="4" fontId="14" fillId="3" borderId="109" xfId="0" applyNumberFormat="1" applyFont="1" applyFill="1" applyBorder="1" applyAlignment="1" applyProtection="1">
      <alignment horizontal="right" vertical="center" shrinkToFit="1"/>
      <protection hidden="1"/>
    </xf>
    <xf numFmtId="167" fontId="14" fillId="3" borderId="107" xfId="0" applyNumberFormat="1" applyFont="1" applyFill="1" applyBorder="1" applyAlignment="1" applyProtection="1">
      <alignment horizontal="right" vertical="center" shrinkToFit="1"/>
      <protection hidden="1"/>
    </xf>
    <xf numFmtId="167" fontId="14" fillId="3" borderId="108" xfId="0" applyNumberFormat="1" applyFont="1" applyFill="1" applyBorder="1" applyAlignment="1" applyProtection="1">
      <alignment horizontal="right" vertical="center" shrinkToFit="1"/>
      <protection hidden="1"/>
    </xf>
    <xf numFmtId="167" fontId="14" fillId="3" borderId="109" xfId="0" applyNumberFormat="1" applyFont="1" applyFill="1" applyBorder="1" applyAlignment="1" applyProtection="1">
      <alignment horizontal="right" vertical="center" shrinkToFit="1"/>
      <protection hidden="1"/>
    </xf>
    <xf numFmtId="4" fontId="14" fillId="3" borderId="107" xfId="0" applyNumberFormat="1" applyFont="1" applyFill="1" applyBorder="1" applyAlignment="1" applyProtection="1">
      <alignment horizontal="right" vertical="center" shrinkToFit="1"/>
      <protection hidden="1"/>
    </xf>
    <xf numFmtId="3" fontId="14" fillId="3" borderId="129" xfId="0" applyNumberFormat="1" applyFont="1" applyFill="1" applyBorder="1" applyAlignment="1" applyProtection="1">
      <alignment horizontal="right" vertical="center" shrinkToFit="1"/>
      <protection hidden="1"/>
    </xf>
    <xf numFmtId="3" fontId="14" fillId="3" borderId="108" xfId="0" applyNumberFormat="1" applyFont="1" applyFill="1" applyBorder="1" applyAlignment="1" applyProtection="1">
      <alignment horizontal="right" vertical="center" shrinkToFit="1"/>
      <protection hidden="1"/>
    </xf>
    <xf numFmtId="3" fontId="14" fillId="3" borderId="109" xfId="0" applyNumberFormat="1" applyFont="1" applyFill="1" applyBorder="1" applyAlignment="1" applyProtection="1">
      <alignment horizontal="right" vertical="center" shrinkToFit="1"/>
      <protection hidden="1"/>
    </xf>
    <xf numFmtId="3" fontId="14" fillId="3" borderId="164" xfId="0" applyNumberFormat="1" applyFont="1" applyFill="1" applyBorder="1" applyAlignment="1" applyProtection="1">
      <alignment horizontal="right" vertical="center" shrinkToFit="1"/>
      <protection hidden="1"/>
    </xf>
    <xf numFmtId="3" fontId="14" fillId="3" borderId="110" xfId="0" applyNumberFormat="1" applyFont="1" applyFill="1" applyBorder="1" applyAlignment="1" applyProtection="1">
      <alignment horizontal="right" vertical="center" shrinkToFit="1"/>
      <protection hidden="1"/>
    </xf>
    <xf numFmtId="3" fontId="14" fillId="3" borderId="111" xfId="0" applyNumberFormat="1" applyFont="1" applyFill="1" applyBorder="1" applyAlignment="1" applyProtection="1">
      <alignment horizontal="right" vertical="center" shrinkToFit="1"/>
      <protection hidden="1"/>
    </xf>
    <xf numFmtId="168" fontId="32" fillId="3" borderId="163" xfId="0" applyNumberFormat="1" applyFont="1" applyFill="1" applyBorder="1" applyAlignment="1" applyProtection="1">
      <alignment shrinkToFit="1"/>
      <protection hidden="1"/>
    </xf>
    <xf numFmtId="169" fontId="24" fillId="3" borderId="126" xfId="0" applyNumberFormat="1" applyFont="1" applyFill="1" applyBorder="1" applyAlignment="1" applyProtection="1">
      <alignment shrinkToFit="1"/>
      <protection hidden="1"/>
    </xf>
    <xf numFmtId="169" fontId="25" fillId="3" borderId="123" xfId="0" applyNumberFormat="1" applyFont="1" applyFill="1" applyBorder="1" applyAlignment="1" applyProtection="1">
      <alignment shrinkToFit="1"/>
      <protection hidden="1"/>
    </xf>
    <xf numFmtId="169" fontId="25" fillId="3" borderId="124" xfId="0" applyNumberFormat="1" applyFont="1" applyFill="1" applyBorder="1" applyAlignment="1" applyProtection="1">
      <alignment shrinkToFit="1"/>
      <protection hidden="1"/>
    </xf>
    <xf numFmtId="0" fontId="0" fillId="5" borderId="94" xfId="0" applyFill="1" applyBorder="1" applyAlignment="1" applyProtection="1">
      <alignment horizontal="center" vertical="center"/>
      <protection hidden="1"/>
    </xf>
    <xf numFmtId="0" fontId="0" fillId="5" borderId="95" xfId="0" applyFill="1" applyBorder="1" applyAlignment="1" applyProtection="1">
      <alignment horizontal="center" vertical="center"/>
      <protection hidden="1"/>
    </xf>
    <xf numFmtId="2" fontId="0" fillId="5" borderId="94" xfId="0" applyNumberFormat="1" applyFill="1" applyBorder="1" applyAlignment="1" applyProtection="1">
      <alignment horizontal="right"/>
      <protection hidden="1"/>
    </xf>
    <xf numFmtId="2" fontId="0" fillId="5" borderId="95" xfId="0" applyNumberFormat="1" applyFill="1" applyBorder="1" applyAlignment="1" applyProtection="1">
      <alignment horizontal="right"/>
      <protection hidden="1"/>
    </xf>
    <xf numFmtId="165" fontId="0" fillId="5" borderId="95" xfId="0" applyNumberFormat="1" applyFill="1" applyBorder="1" applyAlignment="1" applyProtection="1">
      <alignment horizontal="right"/>
      <protection hidden="1"/>
    </xf>
    <xf numFmtId="0" fontId="0" fillId="5" borderId="42" xfId="0" applyFill="1" applyBorder="1" applyProtection="1">
      <protection hidden="1"/>
    </xf>
    <xf numFmtId="165" fontId="1" fillId="5" borderId="150" xfId="0" quotePrefix="1" applyNumberFormat="1" applyFont="1" applyFill="1" applyBorder="1" applyProtection="1">
      <protection hidden="1"/>
    </xf>
    <xf numFmtId="165" fontId="1" fillId="5" borderId="148" xfId="0" applyNumberFormat="1" applyFont="1" applyFill="1" applyBorder="1" applyProtection="1">
      <protection hidden="1"/>
    </xf>
    <xf numFmtId="0" fontId="44" fillId="2" borderId="0" xfId="0" applyFont="1" applyFill="1"/>
    <xf numFmtId="0" fontId="0" fillId="8" borderId="222" xfId="0" applyFill="1" applyBorder="1"/>
    <xf numFmtId="0" fontId="0" fillId="8" borderId="10" xfId="0" applyFill="1" applyBorder="1"/>
    <xf numFmtId="0" fontId="0" fillId="8" borderId="17" xfId="0" applyFill="1" applyBorder="1" applyAlignment="1">
      <alignment horizontal="left"/>
    </xf>
    <xf numFmtId="0" fontId="0" fillId="8" borderId="16" xfId="0" applyFill="1" applyBorder="1"/>
    <xf numFmtId="0" fontId="46" fillId="13" borderId="0" xfId="3" applyFont="1" applyFill="1"/>
    <xf numFmtId="0" fontId="47" fillId="10" borderId="0" xfId="3" applyFont="1" applyFill="1"/>
    <xf numFmtId="44" fontId="12" fillId="0" borderId="223" xfId="6" applyFont="1" applyBorder="1" applyAlignment="1" applyProtection="1">
      <alignment horizontal="center" vertical="center"/>
      <protection hidden="1"/>
    </xf>
    <xf numFmtId="165" fontId="0" fillId="0" borderId="170" xfId="0" applyNumberFormat="1" applyBorder="1" applyAlignment="1">
      <alignment vertical="center"/>
    </xf>
    <xf numFmtId="0" fontId="0" fillId="0" borderId="195" xfId="0" applyBorder="1"/>
    <xf numFmtId="0" fontId="12" fillId="13" borderId="0" xfId="3" applyNumberFormat="1" applyFont="1" applyFill="1" applyBorder="1"/>
    <xf numFmtId="0" fontId="48" fillId="13" borderId="0" xfId="3" applyFont="1" applyFill="1"/>
    <xf numFmtId="0" fontId="49" fillId="10" borderId="0" xfId="3" applyFont="1" applyFill="1"/>
    <xf numFmtId="0" fontId="37" fillId="0" borderId="0" xfId="3" applyNumberFormat="1"/>
    <xf numFmtId="2" fontId="12" fillId="0" borderId="195" xfId="3" applyNumberFormat="1" applyFont="1" applyFill="1" applyBorder="1"/>
    <xf numFmtId="2" fontId="48" fillId="13" borderId="195" xfId="3" applyNumberFormat="1" applyFont="1" applyFill="1" applyBorder="1"/>
    <xf numFmtId="2" fontId="48" fillId="13" borderId="0" xfId="3" applyNumberFormat="1" applyFont="1" applyFill="1"/>
    <xf numFmtId="2" fontId="48" fillId="0" borderId="195" xfId="3" applyNumberFormat="1" applyFont="1" applyBorder="1"/>
    <xf numFmtId="0" fontId="12" fillId="0" borderId="200" xfId="0" applyFont="1" applyBorder="1" applyAlignment="1" applyProtection="1">
      <alignment horizontal="center" vertical="center"/>
      <protection hidden="1"/>
    </xf>
    <xf numFmtId="0" fontId="12" fillId="0" borderId="171" xfId="0" applyFont="1" applyBorder="1" applyAlignment="1" applyProtection="1">
      <alignment horizontal="center" vertical="center"/>
      <protection hidden="1"/>
    </xf>
    <xf numFmtId="0" fontId="12" fillId="0" borderId="165" xfId="0" applyFont="1" applyBorder="1" applyAlignment="1" applyProtection="1">
      <alignment horizontal="center" vertical="center"/>
      <protection hidden="1"/>
    </xf>
    <xf numFmtId="0" fontId="1" fillId="0" borderId="22" xfId="0"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155" xfId="0" applyFont="1" applyBorder="1" applyAlignment="1">
      <alignment horizontal="left"/>
    </xf>
    <xf numFmtId="0" fontId="1" fillId="0" borderId="156" xfId="0" applyFont="1" applyBorder="1" applyAlignment="1">
      <alignment horizontal="left"/>
    </xf>
    <xf numFmtId="0" fontId="1" fillId="0" borderId="157" xfId="0" applyFont="1" applyBorder="1" applyAlignment="1">
      <alignment horizontal="left"/>
    </xf>
    <xf numFmtId="0" fontId="1" fillId="0" borderId="152" xfId="0" applyFont="1" applyBorder="1" applyAlignment="1">
      <alignment horizontal="left"/>
    </xf>
    <xf numFmtId="0" fontId="1" fillId="0" borderId="153" xfId="0" applyFont="1" applyBorder="1" applyAlignment="1">
      <alignment horizontal="left"/>
    </xf>
    <xf numFmtId="0" fontId="1" fillId="0" borderId="154" xfId="0" applyFont="1" applyBorder="1" applyAlignment="1">
      <alignment horizontal="left"/>
    </xf>
    <xf numFmtId="0" fontId="1" fillId="0" borderId="89" xfId="0" applyFont="1" applyBorder="1" applyAlignment="1">
      <alignment horizontal="center"/>
    </xf>
    <xf numFmtId="0" fontId="1" fillId="0" borderId="32" xfId="0" applyFont="1" applyBorder="1" applyAlignment="1">
      <alignment horizontal="center"/>
    </xf>
    <xf numFmtId="0" fontId="1" fillId="0" borderId="90" xfId="0" applyFont="1" applyBorder="1" applyAlignment="1">
      <alignment horizontal="center"/>
    </xf>
    <xf numFmtId="0" fontId="1" fillId="0" borderId="44" xfId="0" applyFont="1" applyBorder="1" applyAlignment="1">
      <alignment horizontal="center"/>
    </xf>
    <xf numFmtId="0" fontId="1" fillId="7" borderId="48" xfId="0" applyFont="1" applyFill="1" applyBorder="1" applyAlignment="1">
      <alignment horizontal="center"/>
    </xf>
    <xf numFmtId="1" fontId="0" fillId="7" borderId="47" xfId="0" applyNumberFormat="1" applyFill="1" applyBorder="1" applyAlignment="1">
      <alignment horizontal="center"/>
    </xf>
    <xf numFmtId="1" fontId="0" fillId="7" borderId="48" xfId="0" applyNumberFormat="1" applyFill="1" applyBorder="1" applyAlignment="1">
      <alignment horizontal="center"/>
    </xf>
    <xf numFmtId="1" fontId="0" fillId="7" borderId="51" xfId="0" applyNumberFormat="1" applyFill="1" applyBorder="1" applyAlignment="1">
      <alignment horizontal="center"/>
    </xf>
    <xf numFmtId="1" fontId="1" fillId="7" borderId="48" xfId="0" applyNumberFormat="1" applyFont="1" applyFill="1" applyBorder="1" applyAlignment="1">
      <alignment horizontal="center"/>
    </xf>
    <xf numFmtId="1" fontId="1" fillId="7" borderId="67" xfId="0" applyNumberFormat="1" applyFont="1" applyFill="1" applyBorder="1" applyAlignment="1">
      <alignment horizontal="center"/>
    </xf>
    <xf numFmtId="1" fontId="1" fillId="7" borderId="51" xfId="0" applyNumberFormat="1" applyFont="1" applyFill="1" applyBorder="1" applyAlignment="1">
      <alignment horizontal="center"/>
    </xf>
    <xf numFmtId="0" fontId="1" fillId="7" borderId="67" xfId="0" applyFont="1" applyFill="1" applyBorder="1" applyAlignment="1">
      <alignment horizontal="center"/>
    </xf>
    <xf numFmtId="0" fontId="1" fillId="7" borderId="51" xfId="0" applyFont="1" applyFill="1" applyBorder="1" applyAlignment="1">
      <alignment horizontal="center"/>
    </xf>
    <xf numFmtId="0" fontId="1" fillId="7" borderId="44" xfId="0" applyFont="1" applyFill="1" applyBorder="1" applyAlignment="1">
      <alignment horizontal="center"/>
    </xf>
    <xf numFmtId="1" fontId="1" fillId="7" borderId="49" xfId="0" applyNumberFormat="1" applyFont="1" applyFill="1" applyBorder="1" applyAlignment="1">
      <alignment horizontal="center"/>
    </xf>
    <xf numFmtId="0" fontId="1" fillId="7" borderId="0" xfId="0" applyFont="1" applyFill="1" applyAlignment="1">
      <alignment horizontal="center"/>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7" fillId="2" borderId="44" xfId="0" applyFont="1" applyFill="1" applyBorder="1" applyAlignment="1">
      <alignment horizontal="center" vertical="top" wrapText="1"/>
    </xf>
    <xf numFmtId="0" fontId="7" fillId="2" borderId="219" xfId="0" applyFont="1" applyFill="1" applyBorder="1" applyAlignment="1">
      <alignment horizontal="left" vertical="top" wrapText="1"/>
    </xf>
    <xf numFmtId="0" fontId="7" fillId="2" borderId="220" xfId="0" applyFont="1" applyFill="1" applyBorder="1" applyAlignment="1">
      <alignment horizontal="left" vertical="top" wrapText="1"/>
    </xf>
    <xf numFmtId="0" fontId="7" fillId="2" borderId="221"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26" xfId="0" applyFont="1" applyFill="1" applyBorder="1" applyAlignment="1">
      <alignment horizontal="left" vertical="top" wrapText="1"/>
    </xf>
    <xf numFmtId="0" fontId="2" fillId="2" borderId="27" xfId="0" applyFont="1" applyFill="1"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0" fontId="1" fillId="2" borderId="101" xfId="0" applyFont="1" applyFill="1" applyBorder="1" applyAlignment="1">
      <alignment horizontal="left" vertical="top" wrapText="1"/>
    </xf>
    <xf numFmtId="0" fontId="1" fillId="2" borderId="102" xfId="0" applyFont="1" applyFill="1" applyBorder="1" applyAlignment="1">
      <alignment horizontal="left" vertical="top" wrapText="1"/>
    </xf>
    <xf numFmtId="0" fontId="1" fillId="2" borderId="103" xfId="0" applyFont="1" applyFill="1" applyBorder="1" applyAlignment="1">
      <alignment horizontal="left" vertical="top" wrapText="1"/>
    </xf>
    <xf numFmtId="0" fontId="8" fillId="0" borderId="20" xfId="0" applyFont="1" applyBorder="1" applyAlignment="1">
      <alignment horizontal="left" vertical="top" wrapText="1"/>
    </xf>
    <xf numFmtId="0" fontId="7" fillId="0" borderId="9" xfId="0" applyFont="1" applyBorder="1" applyAlignment="1">
      <alignment horizontal="left" vertical="top" wrapText="1"/>
    </xf>
    <xf numFmtId="0" fontId="7" fillId="0" borderId="21" xfId="0" applyFont="1" applyBorder="1" applyAlignment="1">
      <alignment horizontal="left" vertical="top" wrapText="1"/>
    </xf>
    <xf numFmtId="0" fontId="1" fillId="0" borderId="20" xfId="0" applyFont="1" applyBorder="1" applyAlignment="1">
      <alignment horizontal="left" vertical="top" wrapText="1"/>
    </xf>
    <xf numFmtId="0" fontId="1" fillId="0" borderId="9" xfId="0" applyFont="1" applyBorder="1" applyAlignment="1">
      <alignment horizontal="left" vertical="top" wrapText="1"/>
    </xf>
    <xf numFmtId="0" fontId="1" fillId="0" borderId="21" xfId="0" applyFont="1" applyBorder="1" applyAlignment="1">
      <alignment horizontal="left" vertical="top" wrapText="1"/>
    </xf>
    <xf numFmtId="0" fontId="43" fillId="2" borderId="25" xfId="5" applyFont="1" applyFill="1" applyBorder="1" applyAlignment="1">
      <alignment horizontal="left" vertical="top" wrapText="1"/>
    </xf>
    <xf numFmtId="0" fontId="41" fillId="2" borderId="25" xfId="4" applyFill="1" applyBorder="1" applyAlignment="1">
      <alignment horizontal="left" vertical="top" wrapText="1"/>
    </xf>
    <xf numFmtId="0" fontId="41" fillId="2" borderId="26" xfId="4" applyFill="1" applyBorder="1" applyAlignment="1">
      <alignment horizontal="left" vertical="top" wrapText="1"/>
    </xf>
    <xf numFmtId="0" fontId="34" fillId="0" borderId="0" xfId="0" applyFont="1" applyAlignment="1">
      <alignment horizontal="center" vertical="center" wrapText="1"/>
    </xf>
    <xf numFmtId="0" fontId="1" fillId="0" borderId="0" xfId="0" applyFont="1" applyAlignment="1">
      <alignment horizontal="center" vertical="center" wrapText="1"/>
    </xf>
    <xf numFmtId="0" fontId="7" fillId="2" borderId="0" xfId="0" applyFont="1" applyFill="1" applyAlignment="1">
      <alignment vertical="top" wrapText="1"/>
    </xf>
    <xf numFmtId="0" fontId="7" fillId="0" borderId="0" xfId="0" applyFont="1" applyAlignment="1">
      <alignment vertical="top" wrapText="1"/>
    </xf>
    <xf numFmtId="0" fontId="7" fillId="0" borderId="19" xfId="0" applyFont="1" applyBorder="1" applyAlignment="1">
      <alignment vertical="top"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0" fillId="2" borderId="22" xfId="0" applyFill="1" applyBorder="1" applyAlignment="1">
      <alignment horizontal="left" vertical="top" wrapText="1"/>
    </xf>
    <xf numFmtId="0" fontId="0" fillId="2" borderId="7" xfId="0" applyFill="1" applyBorder="1" applyAlignment="1">
      <alignment horizontal="left" vertical="top" wrapText="1"/>
    </xf>
    <xf numFmtId="0" fontId="0" fillId="2" borderId="23" xfId="0" applyFill="1" applyBorder="1" applyAlignment="1">
      <alignment horizontal="left" vertical="top" wrapText="1"/>
    </xf>
    <xf numFmtId="0" fontId="7" fillId="2" borderId="217" xfId="0" applyFont="1" applyFill="1" applyBorder="1" applyAlignment="1">
      <alignment horizontal="left" vertical="top" wrapText="1"/>
    </xf>
    <xf numFmtId="0" fontId="7" fillId="2" borderId="168" xfId="0" applyFont="1" applyFill="1" applyBorder="1" applyAlignment="1">
      <alignment horizontal="left" vertical="top" wrapText="1"/>
    </xf>
    <xf numFmtId="0" fontId="7" fillId="2" borderId="218" xfId="0" applyFont="1" applyFill="1" applyBorder="1" applyAlignment="1">
      <alignment horizontal="left" vertical="top" wrapText="1"/>
    </xf>
    <xf numFmtId="0" fontId="0" fillId="2" borderId="20" xfId="0" applyFill="1" applyBorder="1" applyAlignment="1">
      <alignment horizontal="left" vertical="top" wrapText="1"/>
    </xf>
    <xf numFmtId="0" fontId="0" fillId="2" borderId="9" xfId="0" applyFill="1" applyBorder="1" applyAlignment="1">
      <alignment horizontal="left" vertical="top" wrapText="1"/>
    </xf>
    <xf numFmtId="0" fontId="0" fillId="2" borderId="21" xfId="0" applyFill="1" applyBorder="1" applyAlignment="1">
      <alignment horizontal="left" vertical="top" wrapText="1"/>
    </xf>
    <xf numFmtId="0" fontId="5" fillId="2" borderId="192" xfId="1" applyFont="1" applyFill="1" applyBorder="1" applyAlignment="1">
      <alignment horizontal="center" vertical="center"/>
    </xf>
    <xf numFmtId="0" fontId="5" fillId="2" borderId="193" xfId="1" applyFont="1" applyFill="1" applyBorder="1" applyAlignment="1">
      <alignment horizontal="center" vertical="center"/>
    </xf>
    <xf numFmtId="0" fontId="30" fillId="5" borderId="139" xfId="0" applyFont="1" applyFill="1" applyBorder="1" applyAlignment="1">
      <alignment horizontal="right" vertical="center" wrapText="1"/>
    </xf>
    <xf numFmtId="0" fontId="30" fillId="5" borderId="18" xfId="0" applyFont="1" applyFill="1" applyBorder="1" applyAlignment="1">
      <alignment horizontal="right" vertical="center"/>
    </xf>
    <xf numFmtId="0" fontId="30" fillId="5" borderId="140" xfId="0" applyFont="1" applyFill="1" applyBorder="1" applyAlignment="1">
      <alignment horizontal="right" vertical="center"/>
    </xf>
    <xf numFmtId="0" fontId="30" fillId="5" borderId="89" xfId="0" applyFont="1" applyFill="1" applyBorder="1" applyAlignment="1">
      <alignment horizontal="right" vertical="center" wrapText="1"/>
    </xf>
    <xf numFmtId="0" fontId="30" fillId="5" borderId="138" xfId="0" applyFont="1" applyFill="1" applyBorder="1" applyAlignment="1">
      <alignment horizontal="right" vertical="center" wrapText="1"/>
    </xf>
    <xf numFmtId="0" fontId="30" fillId="5" borderId="99" xfId="0" applyFont="1" applyFill="1" applyBorder="1" applyAlignment="1">
      <alignment horizontal="right" vertical="center"/>
    </xf>
    <xf numFmtId="0" fontId="30" fillId="5" borderId="144" xfId="0" applyFont="1" applyFill="1" applyBorder="1" applyAlignment="1">
      <alignment horizontal="right" vertical="center"/>
    </xf>
    <xf numFmtId="0" fontId="0" fillId="2" borderId="7" xfId="0" applyFill="1" applyBorder="1" applyAlignment="1">
      <alignment horizontal="center"/>
    </xf>
    <xf numFmtId="0" fontId="0" fillId="2" borderId="0" xfId="0" applyFill="1" applyAlignment="1">
      <alignment horizontal="center"/>
    </xf>
    <xf numFmtId="0" fontId="0" fillId="2" borderId="25" xfId="0" applyFill="1"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1" fillId="2" borderId="0" xfId="0" applyFont="1" applyFill="1" applyAlignment="1">
      <alignment horizontal="center"/>
    </xf>
    <xf numFmtId="0" fontId="4" fillId="5" borderId="0" xfId="2" applyFill="1" applyBorder="1" applyAlignment="1" applyProtection="1">
      <alignment horizontal="right" vertical="center" wrapText="1"/>
    </xf>
    <xf numFmtId="0" fontId="4" fillId="5" borderId="4" xfId="2" applyFill="1" applyBorder="1" applyAlignment="1" applyProtection="1">
      <alignment horizontal="right" vertical="center" wrapText="1"/>
    </xf>
    <xf numFmtId="0" fontId="4" fillId="5" borderId="2" xfId="2" applyFill="1" applyBorder="1" applyAlignment="1" applyProtection="1">
      <alignment horizontal="right" vertical="center" wrapText="1"/>
    </xf>
    <xf numFmtId="0" fontId="4" fillId="5" borderId="1" xfId="2" applyFill="1" applyBorder="1" applyAlignment="1" applyProtection="1">
      <alignment horizontal="right" vertical="center" wrapText="1"/>
    </xf>
    <xf numFmtId="0" fontId="4" fillId="5" borderId="7" xfId="2" applyFill="1" applyBorder="1" applyAlignment="1" applyProtection="1">
      <alignment horizontal="right" vertical="center" wrapText="1"/>
    </xf>
    <xf numFmtId="0" fontId="4" fillId="5" borderId="6" xfId="2" applyFill="1" applyBorder="1" applyAlignment="1" applyProtection="1">
      <alignment horizontal="right" vertical="center" wrapText="1"/>
    </xf>
    <xf numFmtId="0" fontId="4" fillId="5" borderId="9" xfId="2" applyFill="1" applyBorder="1" applyAlignment="1" applyProtection="1">
      <alignment horizontal="right" vertical="center" wrapText="1"/>
    </xf>
    <xf numFmtId="0" fontId="16" fillId="5" borderId="212" xfId="0" applyFont="1" applyFill="1" applyBorder="1" applyAlignment="1">
      <alignment horizontal="left"/>
    </xf>
    <xf numFmtId="0" fontId="16" fillId="5" borderId="213" xfId="0" applyFont="1" applyFill="1" applyBorder="1" applyAlignment="1">
      <alignment horizontal="left"/>
    </xf>
    <xf numFmtId="0" fontId="0" fillId="0" borderId="188" xfId="0" applyBorder="1" applyAlignment="1" applyProtection="1">
      <alignment horizontal="center" shrinkToFit="1"/>
      <protection hidden="1"/>
    </xf>
    <xf numFmtId="0" fontId="0" fillId="0" borderId="184" xfId="0" applyBorder="1" applyAlignment="1" applyProtection="1">
      <alignment horizontal="center" shrinkToFit="1"/>
      <protection hidden="1"/>
    </xf>
    <xf numFmtId="0" fontId="0" fillId="0" borderId="213" xfId="0" applyBorder="1" applyAlignment="1" applyProtection="1">
      <alignment horizontal="center" shrinkToFit="1"/>
      <protection hidden="1"/>
    </xf>
    <xf numFmtId="165" fontId="24" fillId="3" borderId="162" xfId="0" applyNumberFormat="1" applyFont="1" applyFill="1" applyBorder="1" applyAlignment="1" applyProtection="1">
      <alignment horizontal="center" shrinkToFit="1"/>
      <protection hidden="1"/>
    </xf>
    <xf numFmtId="165" fontId="24" fillId="3" borderId="161" xfId="0" applyNumberFormat="1" applyFont="1" applyFill="1" applyBorder="1" applyAlignment="1" applyProtection="1">
      <alignment horizontal="center" shrinkToFit="1"/>
      <protection hidden="1"/>
    </xf>
    <xf numFmtId="0" fontId="21" fillId="5" borderId="125" xfId="2" applyFont="1" applyFill="1" applyBorder="1" applyAlignment="1" applyProtection="1">
      <alignment horizontal="center" vertical="center"/>
    </xf>
    <xf numFmtId="0" fontId="21" fillId="5" borderId="127" xfId="2" applyFont="1" applyFill="1" applyBorder="1" applyAlignment="1" applyProtection="1">
      <alignment horizontal="center" vertical="center"/>
    </xf>
    <xf numFmtId="0" fontId="14" fillId="2" borderId="97" xfId="0" applyFont="1" applyFill="1" applyBorder="1" applyAlignment="1">
      <alignment horizontal="center"/>
    </xf>
    <xf numFmtId="0" fontId="16" fillId="5" borderId="173" xfId="0" applyFont="1" applyFill="1" applyBorder="1" applyAlignment="1">
      <alignment horizontal="left"/>
    </xf>
    <xf numFmtId="0" fontId="16" fillId="5" borderId="174" xfId="0" applyFont="1" applyFill="1" applyBorder="1" applyAlignment="1">
      <alignment horizontal="left"/>
    </xf>
    <xf numFmtId="0" fontId="0" fillId="0" borderId="185" xfId="0" applyBorder="1" applyAlignment="1" applyProtection="1">
      <alignment horizontal="center" shrinkToFit="1"/>
      <protection hidden="1"/>
    </xf>
    <xf numFmtId="0" fontId="0" fillId="0" borderId="186" xfId="0" applyBorder="1" applyAlignment="1" applyProtection="1">
      <alignment horizontal="center" shrinkToFit="1"/>
      <protection hidden="1"/>
    </xf>
    <xf numFmtId="0" fontId="0" fillId="0" borderId="187" xfId="0" applyBorder="1" applyAlignment="1" applyProtection="1">
      <alignment horizontal="center" shrinkToFit="1"/>
      <protection hidden="1"/>
    </xf>
    <xf numFmtId="0" fontId="26" fillId="2" borderId="97" xfId="0" applyFont="1" applyFill="1" applyBorder="1" applyAlignment="1">
      <alignment horizontal="left" wrapText="1"/>
    </xf>
    <xf numFmtId="0" fontId="26" fillId="2" borderId="0" xfId="0" applyFont="1" applyFill="1" applyAlignment="1">
      <alignment horizontal="left" wrapText="1"/>
    </xf>
    <xf numFmtId="0" fontId="26" fillId="2" borderId="130" xfId="0" applyFont="1" applyFill="1" applyBorder="1" applyAlignment="1">
      <alignment horizontal="left" wrapText="1"/>
    </xf>
    <xf numFmtId="0" fontId="0" fillId="8" borderId="202" xfId="0" applyFill="1" applyBorder="1" applyAlignment="1">
      <alignment horizontal="center" textRotation="90"/>
    </xf>
    <xf numFmtId="0" fontId="0" fillId="8" borderId="98" xfId="0" applyFill="1" applyBorder="1" applyAlignment="1">
      <alignment horizontal="center" textRotation="90"/>
    </xf>
    <xf numFmtId="0" fontId="0" fillId="8" borderId="201" xfId="0" applyFill="1" applyBorder="1" applyAlignment="1">
      <alignment horizontal="center" textRotation="90"/>
    </xf>
    <xf numFmtId="0" fontId="0" fillId="8" borderId="204" xfId="0" applyFill="1" applyBorder="1" applyAlignment="1">
      <alignment horizontal="center" textRotation="90"/>
    </xf>
    <xf numFmtId="0" fontId="0" fillId="8" borderId="199" xfId="0" applyFill="1" applyBorder="1" applyAlignment="1">
      <alignment horizontal="center" textRotation="90"/>
    </xf>
    <xf numFmtId="0" fontId="1" fillId="7" borderId="223" xfId="0" applyFont="1" applyFill="1" applyBorder="1" applyAlignment="1">
      <alignment horizontal="center" textRotation="90"/>
    </xf>
    <xf numFmtId="0" fontId="1" fillId="7" borderId="31" xfId="0" applyFont="1" applyFill="1" applyBorder="1" applyAlignment="1">
      <alignment horizontal="center" textRotation="90"/>
    </xf>
    <xf numFmtId="0" fontId="1" fillId="7" borderId="205" xfId="0" applyFont="1" applyFill="1" applyBorder="1" applyAlignment="1">
      <alignment horizontal="center" textRotation="90"/>
    </xf>
    <xf numFmtId="1" fontId="1" fillId="7" borderId="204" xfId="0" applyNumberFormat="1" applyFont="1" applyFill="1" applyBorder="1" applyAlignment="1">
      <alignment horizontal="center" textRotation="90"/>
    </xf>
    <xf numFmtId="1" fontId="1" fillId="7" borderId="98" xfId="0" applyNumberFormat="1" applyFont="1" applyFill="1" applyBorder="1" applyAlignment="1">
      <alignment horizontal="center" textRotation="90"/>
    </xf>
    <xf numFmtId="1" fontId="1" fillId="7" borderId="199" xfId="0" applyNumberFormat="1" applyFont="1" applyFill="1" applyBorder="1" applyAlignment="1">
      <alignment horizontal="center" textRotation="90"/>
    </xf>
    <xf numFmtId="0" fontId="0" fillId="8" borderId="223" xfId="0" applyFill="1" applyBorder="1" applyAlignment="1">
      <alignment horizontal="center" textRotation="90"/>
    </xf>
    <xf numFmtId="0" fontId="0" fillId="8" borderId="31" xfId="0" applyFill="1" applyBorder="1" applyAlignment="1">
      <alignment horizontal="center" textRotation="90"/>
    </xf>
    <xf numFmtId="0" fontId="0" fillId="8" borderId="205" xfId="0" applyFill="1" applyBorder="1" applyAlignment="1">
      <alignment horizontal="center" textRotation="90"/>
    </xf>
    <xf numFmtId="0" fontId="1" fillId="7" borderId="204" xfId="0" applyFont="1" applyFill="1" applyBorder="1" applyAlignment="1">
      <alignment horizontal="center" textRotation="90"/>
    </xf>
    <xf numFmtId="0" fontId="1" fillId="7" borderId="98" xfId="0" applyFont="1" applyFill="1" applyBorder="1" applyAlignment="1">
      <alignment horizontal="center" textRotation="90"/>
    </xf>
    <xf numFmtId="0" fontId="1" fillId="7" borderId="199" xfId="0" applyFont="1" applyFill="1" applyBorder="1" applyAlignment="1">
      <alignment horizontal="center" textRotation="90"/>
    </xf>
    <xf numFmtId="1" fontId="0" fillId="8" borderId="204" xfId="0" applyNumberFormat="1" applyFill="1" applyBorder="1" applyAlignment="1">
      <alignment horizontal="center" textRotation="90"/>
    </xf>
    <xf numFmtId="1" fontId="0" fillId="8" borderId="98" xfId="0" applyNumberFormat="1" applyFill="1" applyBorder="1" applyAlignment="1">
      <alignment horizontal="center" textRotation="90"/>
    </xf>
    <xf numFmtId="1" fontId="0" fillId="8" borderId="199" xfId="0" applyNumberFormat="1" applyFill="1" applyBorder="1" applyAlignment="1">
      <alignment horizontal="center" textRotation="90"/>
    </xf>
    <xf numFmtId="1" fontId="1" fillId="0" borderId="0" xfId="0" applyNumberFormat="1" applyFont="1" applyAlignment="1">
      <alignment horizontal="center"/>
    </xf>
    <xf numFmtId="1" fontId="0" fillId="8" borderId="202" xfId="0" applyNumberFormat="1" applyFill="1" applyBorder="1" applyAlignment="1">
      <alignment horizontal="center" textRotation="90"/>
    </xf>
    <xf numFmtId="1" fontId="0" fillId="8" borderId="201" xfId="0" applyNumberFormat="1" applyFill="1" applyBorder="1" applyAlignment="1">
      <alignment horizontal="center" textRotation="90"/>
    </xf>
  </cellXfs>
  <cellStyles count="7">
    <cellStyle name="Hyperlink" xfId="4" xr:uid="{00000000-000B-0000-0000-000008000000}"/>
    <cellStyle name="Lien hypertexte" xfId="5" builtinId="8"/>
    <cellStyle name="Monétaire" xfId="6" builtinId="4"/>
    <cellStyle name="Normal" xfId="0" builtinId="0"/>
    <cellStyle name="Normal 2" xfId="3" xr:uid="{00000000-0005-0000-0000-000001000000}"/>
    <cellStyle name="Titre 1" xfId="1" builtinId="16"/>
    <cellStyle name="Titre 2" xfId="2" builtinId="17"/>
  </cellStyles>
  <dxfs count="16">
    <dxf>
      <font>
        <color rgb="FF9C0006"/>
      </font>
      <fill>
        <patternFill>
          <bgColor rgb="FFFFC7CE"/>
        </patternFill>
      </fill>
    </dxf>
    <dxf>
      <font>
        <color rgb="FF9C0006"/>
      </font>
      <fill>
        <patternFill>
          <bgColor rgb="FFFFC7CE"/>
        </patternFill>
      </fill>
    </dxf>
    <dxf>
      <numFmt numFmtId="0" formatCode="General"/>
    </dxf>
    <dxf>
      <numFmt numFmtId="1" formatCode="0"/>
    </dxf>
    <dxf>
      <font>
        <b val="0"/>
        <i val="0"/>
        <strike val="0"/>
        <condense val="0"/>
        <extend val="0"/>
        <outline val="0"/>
        <shadow val="0"/>
        <u val="none"/>
        <vertAlign val="baseline"/>
        <sz val="10"/>
        <color theme="1"/>
        <name val="Arial"/>
        <scheme val="none"/>
      </font>
      <fill>
        <patternFill patternType="solid">
          <fgColor theme="9" tint="0.79998168889431442"/>
          <bgColor theme="9" tint="0.79998168889431442"/>
        </patternFill>
      </fill>
    </dxf>
    <dxf>
      <font>
        <b val="0"/>
        <i val="0"/>
        <strike val="0"/>
        <condense val="0"/>
        <extend val="0"/>
        <outline val="0"/>
        <shadow val="0"/>
        <u val="none"/>
        <vertAlign val="baseline"/>
        <sz val="10"/>
        <color theme="1"/>
        <name val="Arial"/>
        <family val="2"/>
        <scheme val="none"/>
      </font>
      <numFmt numFmtId="2" formatCode="0.00"/>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0"/>
        <color theme="1"/>
        <name val="Arial"/>
        <scheme val="none"/>
      </font>
      <fill>
        <patternFill patternType="solid">
          <fgColor theme="9" tint="0.79998168889431442"/>
          <bgColor theme="9" tint="0.79998168889431442"/>
        </patternFill>
      </fill>
    </dxf>
    <dxf>
      <font>
        <b val="0"/>
        <i val="0"/>
        <strike val="0"/>
        <condense val="0"/>
        <extend val="0"/>
        <outline val="0"/>
        <shadow val="0"/>
        <u val="none"/>
        <vertAlign val="baseline"/>
        <sz val="10"/>
        <color theme="1"/>
        <name val="Arial"/>
        <scheme val="none"/>
      </font>
      <numFmt numFmtId="0" formatCode="General"/>
      <fill>
        <patternFill patternType="solid">
          <fgColor theme="9" tint="0.79998168889431442"/>
          <bgColor theme="9" tint="0.79998168889431442"/>
        </patternFill>
      </fill>
    </dxf>
    <dxf>
      <font>
        <b val="0"/>
        <i val="0"/>
        <strike val="0"/>
        <condense val="0"/>
        <extend val="0"/>
        <outline val="0"/>
        <shadow val="0"/>
        <u val="none"/>
        <vertAlign val="baseline"/>
        <sz val="10"/>
        <color theme="1"/>
        <name val="Arial"/>
        <scheme val="none"/>
      </font>
      <numFmt numFmtId="2" formatCode="0.0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0"/>
        <color rgb="FFC00000"/>
        <name val="Arial"/>
        <scheme val="none"/>
      </font>
      <numFmt numFmtId="166" formatCode="0.0"/>
      <fill>
        <patternFill patternType="solid">
          <fgColor indexed="64"/>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0"/>
        <color rgb="FFC00000"/>
        <name val="Arial"/>
        <scheme val="none"/>
      </font>
      <fill>
        <patternFill patternType="solid">
          <fgColor indexed="64"/>
          <bgColor theme="8"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0"/>
        <color theme="1"/>
        <name val="Arial"/>
        <scheme val="none"/>
      </font>
      <numFmt numFmtId="0" formatCode="General"/>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theme="9" tint="0.79998168889431442"/>
          <bgColor theme="9" tint="0.79998168889431442"/>
        </patternFill>
      </fill>
      <border diagonalUp="0" diagonalDown="0">
        <left/>
        <right/>
        <top style="thin">
          <color theme="9" tint="0.39997558519241921"/>
        </top>
        <bottom/>
        <vertical/>
        <horizontal/>
      </border>
    </dxf>
    <dxf>
      <border outline="0">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0"/>
        <color theme="1"/>
        <name val="Arial"/>
        <scheme val="none"/>
      </font>
      <fill>
        <patternFill patternType="solid">
          <fgColor theme="9" tint="0.79998168889431442"/>
          <bgColor theme="9" tint="0.79998168889431442"/>
        </patternFill>
      </fill>
    </dxf>
    <dxf>
      <font>
        <b/>
        <i val="0"/>
        <strike val="0"/>
        <condense val="0"/>
        <extend val="0"/>
        <outline val="0"/>
        <shadow val="0"/>
        <u val="none"/>
        <vertAlign val="baseline"/>
        <sz val="10"/>
        <color theme="0"/>
        <name val="Arial"/>
        <scheme val="none"/>
      </font>
      <fill>
        <patternFill patternType="solid">
          <fgColor theme="9"/>
          <bgColor theme="9"/>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592282</xdr:colOff>
      <xdr:row>34</xdr:row>
      <xdr:rowOff>149965</xdr:rowOff>
    </xdr:from>
    <xdr:to>
      <xdr:col>11</xdr:col>
      <xdr:colOff>283672</xdr:colOff>
      <xdr:row>40</xdr:row>
      <xdr:rowOff>113186</xdr:rowOff>
    </xdr:to>
    <xdr:pic>
      <xdr:nvPicPr>
        <xdr:cNvPr id="3" name="Image 2">
          <a:extLst>
            <a:ext uri="{FF2B5EF4-FFF2-40B4-BE49-F238E27FC236}">
              <a16:creationId xmlns:a16="http://schemas.microsoft.com/office/drawing/2014/main" id="{76A19498-3360-48C7-9928-C0FB74EB4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5918" y="18056965"/>
          <a:ext cx="3643746" cy="1106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542925</xdr:colOff>
      <xdr:row>26</xdr:row>
      <xdr:rowOff>38100</xdr:rowOff>
    </xdr:from>
    <xdr:ext cx="1212063" cy="172227"/>
    <mc:AlternateContent xmlns:mc="http://schemas.openxmlformats.org/markup-compatibility/2006" xmlns:a14="http://schemas.microsoft.com/office/drawing/2010/main">
      <mc:Choice Requires="a14">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4705350" y="5486400"/>
              <a:ext cx="121206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CA" sz="1100" b="0" i="1">
                        <a:latin typeface="Cambria Math" panose="02040503050406030204" pitchFamily="18" charset="0"/>
                      </a:rPr>
                      <m:t>𝑀𝐶</m:t>
                    </m:r>
                    <m:r>
                      <a:rPr lang="fr-CA" sz="1100" b="0" i="1">
                        <a:latin typeface="Cambria Math" panose="02040503050406030204" pitchFamily="18" charset="0"/>
                        <a:ea typeface="Cambria Math" panose="02040503050406030204" pitchFamily="18" charset="0"/>
                      </a:rPr>
                      <m:t>=</m:t>
                    </m:r>
                    <m:d>
                      <m:dPr>
                        <m:ctrlPr>
                          <a:rPr lang="fr-CA" sz="1100" b="0" i="1">
                            <a:latin typeface="Cambria Math" panose="02040503050406030204" pitchFamily="18" charset="0"/>
                            <a:ea typeface="Cambria Math" panose="02040503050406030204" pitchFamily="18" charset="0"/>
                          </a:rPr>
                        </m:ctrlPr>
                      </m:dPr>
                      <m:e>
                        <m:r>
                          <a:rPr lang="fr-CA" sz="1100" b="0" i="1">
                            <a:latin typeface="Cambria Math" panose="02040503050406030204" pitchFamily="18" charset="0"/>
                            <a:ea typeface="Cambria Math" panose="02040503050406030204" pitchFamily="18" charset="0"/>
                          </a:rPr>
                          <m:t>𝑐𝑡</m:t>
                        </m:r>
                        <m:r>
                          <a:rPr lang="fr-CA" sz="1100" b="0" i="1">
                            <a:latin typeface="Cambria Math" panose="02040503050406030204" pitchFamily="18" charset="0"/>
                            <a:ea typeface="Cambria Math" panose="02040503050406030204" pitchFamily="18" charset="0"/>
                          </a:rPr>
                          <m:t>+</m:t>
                        </m:r>
                        <m:r>
                          <a:rPr lang="fr-CA" sz="1100" b="0" i="1">
                            <a:latin typeface="Cambria Math" panose="02040503050406030204" pitchFamily="18" charset="0"/>
                            <a:ea typeface="Cambria Math" panose="02040503050406030204" pitchFamily="18" charset="0"/>
                          </a:rPr>
                          <m:t>𝑣𝑡</m:t>
                        </m:r>
                      </m:e>
                    </m:d>
                    <m:r>
                      <a:rPr lang="fr-CA" sz="1100" b="0" i="1">
                        <a:latin typeface="Cambria Math" panose="02040503050406030204" pitchFamily="18" charset="0"/>
                        <a:ea typeface="Cambria Math" panose="02040503050406030204" pitchFamily="18" charset="0"/>
                      </a:rPr>
                      <m:t>×</m:t>
                    </m:r>
                    <m:r>
                      <a:rPr lang="fr-CA" sz="1100" b="0" i="1">
                        <a:latin typeface="Cambria Math" panose="02040503050406030204" pitchFamily="18" charset="0"/>
                        <a:ea typeface="Cambria Math" panose="02040503050406030204" pitchFamily="18" charset="0"/>
                      </a:rPr>
                      <m:t>𝑆</m:t>
                    </m:r>
                  </m:oMath>
                </m:oMathPara>
              </a14:m>
              <a:endParaRPr lang="fr-CA" sz="1100"/>
            </a:p>
          </xdr:txBody>
        </xdr:sp>
      </mc:Choice>
      <mc:Fallback xmlns="">
        <xdr:sp macro="" textlink="">
          <xdr:nvSpPr>
            <xdr:cNvPr id="4" name="ZoneTexte 3"/>
            <xdr:cNvSpPr txBox="1"/>
          </xdr:nvSpPr>
          <xdr:spPr>
            <a:xfrm>
              <a:off x="4705350" y="5486400"/>
              <a:ext cx="121206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CA" sz="1100" b="0" i="0">
                  <a:latin typeface="Cambria Math" panose="02040503050406030204" pitchFamily="18" charset="0"/>
                </a:rPr>
                <a:t>𝑀𝐶</a:t>
              </a:r>
              <a:r>
                <a:rPr lang="fr-CA" sz="1100" b="0" i="0">
                  <a:latin typeface="Cambria Math" panose="02040503050406030204" pitchFamily="18" charset="0"/>
                  <a:ea typeface="Cambria Math" panose="02040503050406030204" pitchFamily="18" charset="0"/>
                </a:rPr>
                <a:t>=(𝑐𝑡+𝑣𝑡)×𝑆</a:t>
              </a:r>
              <a:endParaRPr lang="fr-CA" sz="1100"/>
            </a:p>
          </xdr:txBody>
        </xdr:sp>
      </mc:Fallback>
    </mc:AlternateContent>
    <xdr:clientData/>
  </xdr:oneCellAnchor>
  <xdr:oneCellAnchor>
    <xdr:from>
      <xdr:col>5</xdr:col>
      <xdr:colOff>571500</xdr:colOff>
      <xdr:row>27</xdr:row>
      <xdr:rowOff>47625</xdr:rowOff>
    </xdr:from>
    <xdr:ext cx="4123308" cy="194925"/>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4019550" y="6210300"/>
              <a:ext cx="4123308" cy="19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CA" sz="1100" b="0" i="1">
                        <a:latin typeface="Cambria Math" panose="02040503050406030204" pitchFamily="18" charset="0"/>
                      </a:rPr>
                      <m:t>𝑀𝐶</m:t>
                    </m:r>
                    <m:r>
                      <a:rPr lang="fr-CA" sz="1100" b="0" i="1">
                        <a:latin typeface="Cambria Math" panose="02040503050406030204" pitchFamily="18" charset="0"/>
                        <a:ea typeface="Cambria Math" panose="02040503050406030204" pitchFamily="18" charset="0"/>
                      </a:rPr>
                      <m:t>=</m:t>
                    </m:r>
                    <m:d>
                      <m:dPr>
                        <m:ctrlPr>
                          <a:rPr lang="fr-CA" sz="1100" b="0" i="1">
                            <a:solidFill>
                              <a:schemeClr val="tx1"/>
                            </a:solidFill>
                            <a:effectLst/>
                            <a:latin typeface="Cambria Math" panose="02040503050406030204" pitchFamily="18" charset="0"/>
                            <a:ea typeface="+mn-ea"/>
                            <a:cs typeface="+mn-cs"/>
                          </a:rPr>
                        </m:ctrlPr>
                      </m:dPr>
                      <m:e>
                        <m:d>
                          <m:dPr>
                            <m:begChr m:val="["/>
                            <m:endChr m:val="]"/>
                            <m:ctrlPr>
                              <a:rPr lang="fr-CA" sz="1100" b="0" i="1">
                                <a:solidFill>
                                  <a:schemeClr val="tx1"/>
                                </a:solidFill>
                                <a:effectLst/>
                                <a:latin typeface="Cambria Math" panose="02040503050406030204" pitchFamily="18" charset="0"/>
                                <a:ea typeface="+mn-ea"/>
                                <a:cs typeface="+mn-cs"/>
                              </a:rPr>
                            </m:ctrlPr>
                          </m:dPr>
                          <m:e>
                            <m:r>
                              <a:rPr lang="fr-CA" sz="1100" b="0" i="1">
                                <a:solidFill>
                                  <a:schemeClr val="tx1"/>
                                </a:solidFill>
                                <a:effectLst/>
                                <a:latin typeface="Cambria Math" panose="02040503050406030204" pitchFamily="18" charset="0"/>
                                <a:ea typeface="+mn-ea"/>
                                <a:cs typeface="+mn-cs"/>
                              </a:rPr>
                              <m:t>𝑐𝑏</m:t>
                            </m:r>
                            <m:r>
                              <a:rPr lang="fr-CA" sz="1100" b="0" i="1">
                                <a:solidFill>
                                  <a:schemeClr val="tx1"/>
                                </a:solidFill>
                                <a:effectLst/>
                                <a:latin typeface="Cambria Math" panose="02040503050406030204" pitchFamily="18" charset="0"/>
                                <a:ea typeface="+mn-ea"/>
                                <a:cs typeface="+mn-cs"/>
                              </a:rPr>
                              <m:t>×</m:t>
                            </m:r>
                            <m:d>
                              <m:dPr>
                                <m:ctrlPr>
                                  <a:rPr lang="fr-CA" sz="1100" b="0" i="1">
                                    <a:solidFill>
                                      <a:schemeClr val="tx1"/>
                                    </a:solidFill>
                                    <a:effectLst/>
                                    <a:latin typeface="Cambria Math" panose="02040503050406030204" pitchFamily="18" charset="0"/>
                                    <a:ea typeface="+mn-ea"/>
                                    <a:cs typeface="+mn-cs"/>
                                  </a:rPr>
                                </m:ctrlPr>
                              </m:dPr>
                              <m:e>
                                <m:sSub>
                                  <m:sSubPr>
                                    <m:ctrlPr>
                                      <a:rPr lang="fr-CA" sz="1100" b="0" i="1">
                                        <a:solidFill>
                                          <a:schemeClr val="tx1"/>
                                        </a:solidFill>
                                        <a:effectLst/>
                                        <a:latin typeface="Cambria Math" panose="02040503050406030204" pitchFamily="18" charset="0"/>
                                        <a:ea typeface="+mn-ea"/>
                                        <a:cs typeface="+mn-cs"/>
                                      </a:rPr>
                                    </m:ctrlPr>
                                  </m:sSubPr>
                                  <m:e>
                                    <m:r>
                                      <a:rPr lang="fr-CA" sz="1100" b="0" i="1">
                                        <a:solidFill>
                                          <a:schemeClr val="tx1"/>
                                        </a:solidFill>
                                        <a:effectLst/>
                                        <a:latin typeface="Cambria Math" panose="02040503050406030204" pitchFamily="18" charset="0"/>
                                        <a:ea typeface="+mn-ea"/>
                                        <a:cs typeface="+mn-cs"/>
                                      </a:rPr>
                                      <m:t>𝐼</m:t>
                                    </m:r>
                                  </m:e>
                                  <m:sub>
                                    <m:r>
                                      <a:rPr lang="fr-CA" sz="1100" b="0" i="1">
                                        <a:solidFill>
                                          <a:schemeClr val="tx1"/>
                                        </a:solidFill>
                                        <a:effectLst/>
                                        <a:latin typeface="Cambria Math" panose="02040503050406030204" pitchFamily="18" charset="0"/>
                                        <a:ea typeface="+mn-ea"/>
                                        <a:cs typeface="+mn-cs"/>
                                      </a:rPr>
                                      <m:t>𝑓</m:t>
                                    </m:r>
                                    <m:r>
                                      <a:rPr lang="fr-CA" sz="1100" b="0" i="1">
                                        <a:solidFill>
                                          <a:schemeClr val="tx1"/>
                                        </a:solidFill>
                                        <a:effectLst/>
                                        <a:latin typeface="Cambria Math" panose="02040503050406030204" pitchFamily="18" charset="0"/>
                                        <a:ea typeface="+mn-ea"/>
                                        <a:cs typeface="+mn-cs"/>
                                      </a:rPr>
                                      <m:t> </m:t>
                                    </m:r>
                                    <m:r>
                                      <a:rPr lang="fr-CA" sz="1100" b="0" i="1">
                                        <a:solidFill>
                                          <a:schemeClr val="tx1"/>
                                        </a:solidFill>
                                        <a:effectLst/>
                                        <a:latin typeface="Cambria Math" panose="02040503050406030204" pitchFamily="18" charset="0"/>
                                        <a:ea typeface="+mn-ea"/>
                                        <a:cs typeface="+mn-cs"/>
                                      </a:rPr>
                                      <m:t>𝐼𝑁𝐼</m:t>
                                    </m:r>
                                  </m:sub>
                                </m:sSub>
                                <m:r>
                                  <a:rPr lang="fr-CA" sz="1100" b="0" i="1">
                                    <a:solidFill>
                                      <a:schemeClr val="tx1"/>
                                    </a:solidFill>
                                    <a:effectLst/>
                                    <a:latin typeface="Cambria Math" panose="02040503050406030204" pitchFamily="18" charset="0"/>
                                    <a:ea typeface="+mn-ea"/>
                                    <a:cs typeface="+mn-cs"/>
                                  </a:rPr>
                                  <m:t>−</m:t>
                                </m:r>
                                <m:d>
                                  <m:dPr>
                                    <m:ctrlPr>
                                      <a:rPr lang="fr-CA" sz="1100" b="0" i="1">
                                        <a:solidFill>
                                          <a:schemeClr val="tx1"/>
                                        </a:solidFill>
                                        <a:effectLst/>
                                        <a:latin typeface="Cambria Math" panose="02040503050406030204" pitchFamily="18" charset="0"/>
                                        <a:ea typeface="+mn-ea"/>
                                        <a:cs typeface="+mn-cs"/>
                                      </a:rPr>
                                    </m:ctrlPr>
                                  </m:dPr>
                                  <m:e>
                                    <m:sSub>
                                      <m:sSubPr>
                                        <m:ctrlPr>
                                          <a:rPr lang="fr-CA" sz="1100" b="0" i="1">
                                            <a:solidFill>
                                              <a:schemeClr val="tx1"/>
                                            </a:solidFill>
                                            <a:effectLst/>
                                            <a:latin typeface="Cambria Math" panose="02040503050406030204" pitchFamily="18" charset="0"/>
                                            <a:ea typeface="+mn-ea"/>
                                            <a:cs typeface="+mn-cs"/>
                                          </a:rPr>
                                        </m:ctrlPr>
                                      </m:sSubPr>
                                      <m:e>
                                        <m:r>
                                          <a:rPr lang="fr-CA" sz="1100" b="0" i="1">
                                            <a:solidFill>
                                              <a:schemeClr val="tx1"/>
                                            </a:solidFill>
                                            <a:effectLst/>
                                            <a:latin typeface="Cambria Math" panose="02040503050406030204" pitchFamily="18" charset="0"/>
                                            <a:ea typeface="+mn-ea"/>
                                            <a:cs typeface="+mn-cs"/>
                                          </a:rPr>
                                          <m:t>𝐼</m:t>
                                        </m:r>
                                      </m:e>
                                      <m:sub>
                                        <m:r>
                                          <a:rPr lang="fr-CA" sz="1100" b="0" i="1">
                                            <a:solidFill>
                                              <a:schemeClr val="tx1"/>
                                            </a:solidFill>
                                            <a:effectLst/>
                                            <a:latin typeface="Cambria Math" panose="02040503050406030204" pitchFamily="18" charset="0"/>
                                            <a:ea typeface="+mn-ea"/>
                                            <a:cs typeface="+mn-cs"/>
                                          </a:rPr>
                                          <m:t>𝑓</m:t>
                                        </m:r>
                                        <m:r>
                                          <a:rPr lang="fr-CA" sz="1100" b="0" i="1">
                                            <a:solidFill>
                                              <a:schemeClr val="tx1"/>
                                            </a:solidFill>
                                            <a:effectLst/>
                                            <a:latin typeface="Cambria Math" panose="02040503050406030204" pitchFamily="18" charset="0"/>
                                            <a:ea typeface="+mn-ea"/>
                                            <a:cs typeface="+mn-cs"/>
                                          </a:rPr>
                                          <m:t> </m:t>
                                        </m:r>
                                        <m:r>
                                          <a:rPr lang="fr-CA" sz="1100" b="0" i="1">
                                            <a:solidFill>
                                              <a:schemeClr val="tx1"/>
                                            </a:solidFill>
                                            <a:effectLst/>
                                            <a:latin typeface="Cambria Math" panose="02040503050406030204" pitchFamily="18" charset="0"/>
                                            <a:ea typeface="+mn-ea"/>
                                            <a:cs typeface="+mn-cs"/>
                                          </a:rPr>
                                          <m:t>𝐼𝑁𝐼</m:t>
                                        </m:r>
                                      </m:sub>
                                    </m:sSub>
                                    <m:r>
                                      <a:rPr lang="fr-CA" sz="1100" b="0" i="1">
                                        <a:solidFill>
                                          <a:schemeClr val="tx1"/>
                                        </a:solidFill>
                                        <a:effectLst/>
                                        <a:latin typeface="Cambria Math" panose="02040503050406030204" pitchFamily="18" charset="0"/>
                                        <a:ea typeface="+mn-ea"/>
                                        <a:cs typeface="+mn-cs"/>
                                      </a:rPr>
                                      <m:t>×</m:t>
                                    </m:r>
                                    <m:r>
                                      <a:rPr lang="fr-CA" sz="1100" b="0" i="1">
                                        <a:solidFill>
                                          <a:schemeClr val="tx1"/>
                                        </a:solidFill>
                                        <a:effectLst/>
                                        <a:latin typeface="Cambria Math" panose="02040503050406030204" pitchFamily="18" charset="0"/>
                                        <a:ea typeface="+mn-ea"/>
                                        <a:cs typeface="+mn-cs"/>
                                      </a:rPr>
                                      <m:t>𝑁𝐼</m:t>
                                    </m:r>
                                  </m:e>
                                </m:d>
                                <m:r>
                                  <a:rPr lang="fr-CA" sz="1100" b="0" i="1">
                                    <a:solidFill>
                                      <a:schemeClr val="tx1"/>
                                    </a:solidFill>
                                    <a:effectLst/>
                                    <a:latin typeface="Cambria Math" panose="02040503050406030204" pitchFamily="18" charset="0"/>
                                    <a:ea typeface="+mn-ea"/>
                                    <a:cs typeface="+mn-cs"/>
                                  </a:rPr>
                                  <m:t>+</m:t>
                                </m:r>
                                <m:r>
                                  <a:rPr lang="fr-CA" sz="1100" b="0" i="1">
                                    <a:solidFill>
                                      <a:schemeClr val="tx1"/>
                                    </a:solidFill>
                                    <a:effectLst/>
                                    <a:latin typeface="Cambria Math" panose="02040503050406030204" pitchFamily="18" charset="0"/>
                                    <a:ea typeface="+mn-ea"/>
                                    <a:cs typeface="+mn-cs"/>
                                  </a:rPr>
                                  <m:t>𝑃</m:t>
                                </m:r>
                                <m:r>
                                  <a:rPr lang="fr-CA" sz="1100" b="0" i="1">
                                    <a:solidFill>
                                      <a:schemeClr val="tx1"/>
                                    </a:solidFill>
                                    <a:effectLst/>
                                    <a:latin typeface="Cambria Math" panose="02040503050406030204" pitchFamily="18" charset="0"/>
                                    <a:ea typeface="+mn-ea"/>
                                    <a:cs typeface="+mn-cs"/>
                                  </a:rPr>
                                  <m:t>é</m:t>
                                </m:r>
                                <m:r>
                                  <a:rPr lang="fr-CA" sz="1100" b="0" i="1">
                                    <a:solidFill>
                                      <a:schemeClr val="tx1"/>
                                    </a:solidFill>
                                    <a:effectLst/>
                                    <a:latin typeface="Cambria Math" panose="02040503050406030204" pitchFamily="18" charset="0"/>
                                    <a:ea typeface="+mn-ea"/>
                                    <a:cs typeface="+mn-cs"/>
                                  </a:rPr>
                                  <m:t>𝑛</m:t>
                                </m:r>
                                <m:r>
                                  <a:rPr lang="fr-CA" sz="1100" b="0" i="1">
                                    <a:solidFill>
                                      <a:schemeClr val="tx1"/>
                                    </a:solidFill>
                                    <a:effectLst/>
                                    <a:latin typeface="Cambria Math" panose="02040503050406030204" pitchFamily="18" charset="0"/>
                                    <a:ea typeface="+mn-ea"/>
                                    <a:cs typeface="+mn-cs"/>
                                  </a:rPr>
                                  <m:t>.</m:t>
                                </m:r>
                              </m:e>
                            </m:d>
                            <m:r>
                              <a:rPr lang="fr-CA" sz="1100" b="0" i="1">
                                <a:solidFill>
                                  <a:schemeClr val="tx1"/>
                                </a:solidFill>
                                <a:effectLst/>
                                <a:latin typeface="Cambria Math" panose="02040503050406030204" pitchFamily="18" charset="0"/>
                                <a:ea typeface="+mn-ea"/>
                                <a:cs typeface="+mn-cs"/>
                              </a:rPr>
                              <m:t>×</m:t>
                            </m:r>
                            <m:r>
                              <a:rPr lang="fr-CA" sz="1100" b="0" i="1">
                                <a:solidFill>
                                  <a:schemeClr val="tx1"/>
                                </a:solidFill>
                                <a:effectLst/>
                                <a:latin typeface="Cambria Math" panose="02040503050406030204" pitchFamily="18" charset="0"/>
                                <a:ea typeface="+mn-ea"/>
                                <a:cs typeface="+mn-cs"/>
                              </a:rPr>
                              <m:t>𝑅</m:t>
                            </m:r>
                          </m:e>
                        </m:d>
                        <m:r>
                          <a:rPr lang="fr-CA" sz="1100" b="0" i="1">
                            <a:solidFill>
                              <a:schemeClr val="tx1"/>
                            </a:solidFill>
                            <a:effectLst/>
                            <a:latin typeface="Cambria Math" panose="02040503050406030204" pitchFamily="18" charset="0"/>
                            <a:ea typeface="+mn-ea"/>
                            <a:cs typeface="+mn-cs"/>
                          </a:rPr>
                          <m:t>+</m:t>
                        </m:r>
                        <m:r>
                          <a:rPr lang="fr-CA" sz="1100" b="0" i="1">
                            <a:solidFill>
                              <a:schemeClr val="tx1"/>
                            </a:solidFill>
                            <a:effectLst/>
                            <a:latin typeface="Cambria Math" panose="02040503050406030204" pitchFamily="18" charset="0"/>
                            <a:ea typeface="+mn-ea"/>
                            <a:cs typeface="+mn-cs"/>
                          </a:rPr>
                          <m:t>𝑣𝑡</m:t>
                        </m:r>
                      </m:e>
                    </m:d>
                    <m:r>
                      <a:rPr lang="fr-CA" sz="1100" b="0" i="1">
                        <a:latin typeface="Cambria Math" panose="02040503050406030204" pitchFamily="18" charset="0"/>
                        <a:ea typeface="Cambria Math" panose="02040503050406030204" pitchFamily="18" charset="0"/>
                      </a:rPr>
                      <m:t>×</m:t>
                    </m:r>
                    <m:d>
                      <m:dPr>
                        <m:ctrlPr>
                          <a:rPr lang="fr-CA" sz="1100" b="0" i="1">
                            <a:latin typeface="Cambria Math" panose="02040503050406030204" pitchFamily="18" charset="0"/>
                            <a:ea typeface="Cambria Math" panose="02040503050406030204" pitchFamily="18" charset="0"/>
                          </a:rPr>
                        </m:ctrlPr>
                      </m:dPr>
                      <m:e>
                        <m:sSub>
                          <m:sSubPr>
                            <m:ctrlPr>
                              <a:rPr lang="fr-CA" sz="1100" b="0" i="1">
                                <a:latin typeface="Cambria Math" panose="02040503050406030204" pitchFamily="18" charset="0"/>
                                <a:ea typeface="Cambria Math" panose="02040503050406030204" pitchFamily="18" charset="0"/>
                              </a:rPr>
                            </m:ctrlPr>
                          </m:sSubPr>
                          <m:e>
                            <m:r>
                              <a:rPr lang="fr-CA" sz="1100" b="0" i="1">
                                <a:latin typeface="Cambria Math" panose="02040503050406030204" pitchFamily="18" charset="0"/>
                                <a:ea typeface="Cambria Math" panose="02040503050406030204" pitchFamily="18" charset="0"/>
                              </a:rPr>
                              <m:t>𝑆</m:t>
                            </m:r>
                          </m:e>
                          <m:sub>
                            <m:r>
                              <a:rPr lang="fr-CA" sz="1100" b="0" i="1">
                                <a:latin typeface="Cambria Math" panose="02040503050406030204" pitchFamily="18" charset="0"/>
                                <a:ea typeface="Cambria Math" panose="02040503050406030204" pitchFamily="18" charset="0"/>
                              </a:rPr>
                              <m:t>𝑒</m:t>
                            </m:r>
                          </m:sub>
                        </m:sSub>
                        <m:r>
                          <a:rPr lang="fr-CA" sz="1100" b="0" i="1">
                            <a:latin typeface="Cambria Math" panose="02040503050406030204" pitchFamily="18" charset="0"/>
                            <a:ea typeface="Cambria Math" panose="02040503050406030204" pitchFamily="18" charset="0"/>
                          </a:rPr>
                          <m:t>−</m:t>
                        </m:r>
                        <m:sSub>
                          <m:sSubPr>
                            <m:ctrlPr>
                              <a:rPr lang="fr-CA" sz="1100" b="0" i="1">
                                <a:latin typeface="Cambria Math" panose="02040503050406030204" pitchFamily="18" charset="0"/>
                                <a:ea typeface="Cambria Math" panose="02040503050406030204" pitchFamily="18" charset="0"/>
                              </a:rPr>
                            </m:ctrlPr>
                          </m:sSubPr>
                          <m:e>
                            <m:r>
                              <a:rPr lang="fr-CA" sz="1100" b="0" i="1">
                                <a:latin typeface="Cambria Math" panose="02040503050406030204" pitchFamily="18" charset="0"/>
                                <a:ea typeface="Cambria Math" panose="02040503050406030204" pitchFamily="18" charset="0"/>
                              </a:rPr>
                              <m:t>𝑆</m:t>
                            </m:r>
                          </m:e>
                          <m:sub>
                            <m:r>
                              <a:rPr lang="fr-CA" sz="1100" b="0" i="1">
                                <a:latin typeface="Cambria Math" panose="02040503050406030204" pitchFamily="18" charset="0"/>
                                <a:ea typeface="Cambria Math" panose="02040503050406030204" pitchFamily="18" charset="0"/>
                              </a:rPr>
                              <m:t>𝑓</m:t>
                            </m:r>
                          </m:sub>
                        </m:sSub>
                      </m:e>
                    </m:d>
                  </m:oMath>
                </m:oMathPara>
              </a14:m>
              <a:endParaRPr lang="fr-CA" sz="1100"/>
            </a:p>
          </xdr:txBody>
        </xdr:sp>
      </mc:Choice>
      <mc:Fallback xmlns="">
        <xdr:sp macro="" textlink="">
          <xdr:nvSpPr>
            <xdr:cNvPr id="6" name="ZoneTexte 5"/>
            <xdr:cNvSpPr txBox="1"/>
          </xdr:nvSpPr>
          <xdr:spPr>
            <a:xfrm>
              <a:off x="4019550" y="6210300"/>
              <a:ext cx="4123308" cy="19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CA" sz="1100" b="0" i="0">
                  <a:latin typeface="Cambria Math" panose="02040503050406030204" pitchFamily="18" charset="0"/>
                </a:rPr>
                <a:t>𝑀𝐶</a:t>
              </a:r>
              <a:r>
                <a:rPr lang="fr-CA" sz="1100" b="0" i="0">
                  <a:latin typeface="Cambria Math" panose="02040503050406030204" pitchFamily="18" charset="0"/>
                  <a:ea typeface="Cambria Math" panose="02040503050406030204" pitchFamily="18" charset="0"/>
                </a:rPr>
                <a:t>=</a:t>
              </a:r>
              <a:r>
                <a:rPr lang="fr-CA" sz="1100" b="0" i="0">
                  <a:solidFill>
                    <a:schemeClr val="tx1"/>
                  </a:solidFill>
                  <a:effectLst/>
                  <a:latin typeface="Cambria Math" panose="02040503050406030204" pitchFamily="18" charset="0"/>
                  <a:ea typeface="+mn-ea"/>
                  <a:cs typeface="+mn-cs"/>
                </a:rPr>
                <a:t>([𝑐𝑏×(𝐼_(𝑓 𝐼𝑁𝐼)−(𝐼_(𝑓 𝐼𝑁𝐼)×𝑁𝐼)+𝑃é𝑛.)×𝑅]+𝑣𝑡)</a:t>
              </a:r>
              <a:r>
                <a:rPr lang="fr-CA" sz="1100" b="0" i="0">
                  <a:latin typeface="Cambria Math" panose="02040503050406030204" pitchFamily="18" charset="0"/>
                  <a:ea typeface="Cambria Math" panose="02040503050406030204" pitchFamily="18" charset="0"/>
                </a:rPr>
                <a:t>×(𝑆_𝑒−𝑆_𝑓 )</a:t>
              </a:r>
              <a:endParaRPr lang="fr-CA"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nementqc.sharepoint.com/Users/salfl01/Downloads/Outil_calcul_externe_RCAMHH_2021-08-06%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vironnementqc.sharepoint.com/Users/salfl01/AppData/Roaming/Microsoft/Excel/Outil_calcul_RCAMHH(SVP%20T&#201;L&#201;CHARGER%20SUR%20VOTRE%20ORDINATEUR)_06_d&#233;c_202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3120\3121%20Politiques%20cadre%20l&#233;gislatif\01%20Aquatique\08%20Milieux%20humides\Projet%20de%20Loi%202017\Programme%20de%20compensation\Documents%20de%20travail\Evaluation_municipale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Revenus\&#201;critures\07)%20Oct%2020\0784\0002)%20MH%20inscrire%20PSA%20&amp;%20Proje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roduction.sagir.qc:4460/Controleur%20adjoint/DOI-SAGIR/Pilotage%20CF/&#201;critures%20comptables/mod&#232;le%20&#233;criture%202009%20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od.local\ss\Loi_MHH\Compensation%20mon&#233;taire%202016\MDDELCC\R&#233;gime_transitoire\Copie%20de%20Outil_calcul_compensation%20-%20FB_MJ.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sers\PouNi03\Desktop\M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s_déroulantes"/>
      <sheetName val="Liste RA MRC"/>
      <sheetName val="BV1"/>
      <sheetName val="LISEZ-MOI"/>
      <sheetName val="Calcul"/>
      <sheetName val="Valeurs R et vt"/>
      <sheetName val="Résumé"/>
      <sheetName val="Codes_Mun"/>
      <sheetName val="Liste_mun_MRC_R"/>
      <sheetName val="Noms_corrigé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EZ-MOI"/>
      <sheetName val="Calcul_M_1"/>
      <sheetName val="Calcul_M_2"/>
      <sheetName val="Calcul_M_3"/>
      <sheetName val="Calcul_M_4"/>
      <sheetName val="Calcul_M_5"/>
      <sheetName val="Calcul_M_6"/>
      <sheetName val="Paramètres_M_1"/>
      <sheetName val="Valeurs R et vt"/>
      <sheetName val="Paramètres_M_2"/>
      <sheetName val="Paramètres_M_3"/>
      <sheetName val="Paramètres_M_4"/>
      <sheetName val="Paramètres_M_5"/>
      <sheetName val="Paramètres_M_6"/>
      <sheetName val="Résumé_1"/>
      <sheetName val="Résumé (2)"/>
      <sheetName val="Résumé (3)"/>
      <sheetName val="Résumé (4)"/>
      <sheetName val="Résumé (5)"/>
      <sheetName val="Résumé (6)"/>
      <sheetName val="Listes_déroulantes"/>
      <sheetName val="Liste RA MRC"/>
      <sheetName val="BV1"/>
      <sheetName val="Résumé_Paramètres"/>
      <sheetName val="Liste_mun_MRC_R"/>
      <sheetName val="Valeurs R vt 2018"/>
      <sheetName val="Noms_corrigé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terrains_par MRC"/>
      <sheetName val="terrains_par municipalité"/>
      <sheetName val="Tableaux_croisés"/>
      <sheetName val="Feuil3"/>
    </sheetNames>
    <sheetDataSet>
      <sheetData sheetId="0">
        <row r="1">
          <cell r="A1" t="str">
            <v>code géo</v>
          </cell>
          <cell r="B1" t="str">
            <v>nom de la municipalité</v>
          </cell>
          <cell r="C1" t="str">
            <v>code MRC</v>
          </cell>
          <cell r="D1" t="str">
            <v>Nom de la MRC</v>
          </cell>
        </row>
        <row r="2">
          <cell r="A2" t="str">
            <v>01023</v>
          </cell>
          <cell r="B2" t="str">
            <v>Les Îles-de-la-Madeleine</v>
          </cell>
          <cell r="C2" t="str">
            <v>01023</v>
          </cell>
          <cell r="D2" t="str">
            <v>Les Îles-de-la-Madeleine</v>
          </cell>
        </row>
        <row r="3">
          <cell r="A3" t="str">
            <v>01042</v>
          </cell>
          <cell r="B3" t="str">
            <v>Grosse-Île</v>
          </cell>
          <cell r="C3" t="str">
            <v>01023</v>
          </cell>
          <cell r="D3" t="str">
            <v>Les Îles-de-la-Madeleine</v>
          </cell>
        </row>
        <row r="4">
          <cell r="A4" t="str">
            <v>02005</v>
          </cell>
          <cell r="B4" t="str">
            <v>Percé</v>
          </cell>
          <cell r="C4" t="str">
            <v>AR020</v>
          </cell>
          <cell r="D4" t="str">
            <v>Le Rocher-Percé</v>
          </cell>
        </row>
        <row r="5">
          <cell r="A5" t="str">
            <v>02010</v>
          </cell>
          <cell r="B5" t="str">
            <v>Sainte-Thérèse-de-Gaspé</v>
          </cell>
          <cell r="C5" t="str">
            <v>AR020</v>
          </cell>
          <cell r="D5" t="str">
            <v>Le Rocher-Percé</v>
          </cell>
        </row>
        <row r="6">
          <cell r="A6" t="str">
            <v>02015</v>
          </cell>
          <cell r="B6" t="str">
            <v>Grande-Rivière</v>
          </cell>
          <cell r="C6" t="str">
            <v>AR020</v>
          </cell>
          <cell r="D6" t="str">
            <v>Le Rocher-Percé</v>
          </cell>
        </row>
        <row r="7">
          <cell r="A7" t="str">
            <v>02028</v>
          </cell>
          <cell r="B7" t="str">
            <v>Chandler</v>
          </cell>
          <cell r="C7" t="str">
            <v>AR020</v>
          </cell>
          <cell r="D7" t="str">
            <v>Le Rocher-Percé</v>
          </cell>
        </row>
        <row r="8">
          <cell r="A8" t="str">
            <v>02047</v>
          </cell>
          <cell r="B8" t="str">
            <v>Port-Daniel--Gascons</v>
          </cell>
          <cell r="C8" t="str">
            <v>AR020</v>
          </cell>
          <cell r="D8" t="str">
            <v>Le Rocher-Percé</v>
          </cell>
        </row>
        <row r="9">
          <cell r="A9" t="str">
            <v>03005</v>
          </cell>
          <cell r="B9" t="str">
            <v>Gaspé</v>
          </cell>
          <cell r="C9" t="str">
            <v>AR030</v>
          </cell>
          <cell r="D9" t="str">
            <v>La Côte-de-Gaspé</v>
          </cell>
        </row>
        <row r="10">
          <cell r="A10" t="str">
            <v>03010</v>
          </cell>
          <cell r="B10" t="str">
            <v>Cloridorme</v>
          </cell>
          <cell r="C10" t="str">
            <v>AR030</v>
          </cell>
          <cell r="D10" t="str">
            <v>La Côte-de-Gaspé</v>
          </cell>
        </row>
        <row r="11">
          <cell r="A11" t="str">
            <v>03015</v>
          </cell>
          <cell r="B11" t="str">
            <v>Petite-Vallée</v>
          </cell>
          <cell r="C11" t="str">
            <v>AR030</v>
          </cell>
          <cell r="D11" t="str">
            <v>La Côte-de-Gaspé</v>
          </cell>
        </row>
        <row r="12">
          <cell r="A12" t="str">
            <v>03020</v>
          </cell>
          <cell r="B12" t="str">
            <v>Grande-Vallée</v>
          </cell>
          <cell r="C12" t="str">
            <v>AR030</v>
          </cell>
          <cell r="D12" t="str">
            <v>La Côte-de-Gaspé</v>
          </cell>
        </row>
        <row r="13">
          <cell r="A13" t="str">
            <v>03025</v>
          </cell>
          <cell r="B13" t="str">
            <v>Murdochville</v>
          </cell>
          <cell r="C13" t="str">
            <v>AR030</v>
          </cell>
          <cell r="D13" t="str">
            <v>La Côte-de-Gaspé</v>
          </cell>
        </row>
        <row r="14">
          <cell r="A14" t="str">
            <v>04005</v>
          </cell>
          <cell r="B14" t="str">
            <v>Sainte-Madeleine-de-la-Rivière-Madeleine</v>
          </cell>
          <cell r="C14" t="str">
            <v>AR040</v>
          </cell>
          <cell r="D14" t="str">
            <v>La Haute-Gaspésie</v>
          </cell>
        </row>
        <row r="15">
          <cell r="A15" t="str">
            <v>04010</v>
          </cell>
          <cell r="B15" t="str">
            <v>Saint-Maxime-du-Mont-Louis</v>
          </cell>
          <cell r="C15" t="str">
            <v>AR040</v>
          </cell>
          <cell r="D15" t="str">
            <v>La Haute-Gaspésie</v>
          </cell>
        </row>
        <row r="16">
          <cell r="A16" t="str">
            <v>04015</v>
          </cell>
          <cell r="B16" t="str">
            <v>Mont-Saint-Pierre</v>
          </cell>
          <cell r="C16" t="str">
            <v>AR040</v>
          </cell>
          <cell r="D16" t="str">
            <v>La Haute-Gaspésie</v>
          </cell>
        </row>
        <row r="17">
          <cell r="A17" t="str">
            <v>04020</v>
          </cell>
          <cell r="B17" t="str">
            <v>Rivière-à-Claude</v>
          </cell>
          <cell r="C17" t="str">
            <v>AR040</v>
          </cell>
          <cell r="D17" t="str">
            <v>La Haute-Gaspésie</v>
          </cell>
        </row>
        <row r="18">
          <cell r="A18" t="str">
            <v>04025</v>
          </cell>
          <cell r="B18" t="str">
            <v>Marsoui</v>
          </cell>
          <cell r="C18" t="str">
            <v>AR040</v>
          </cell>
          <cell r="D18" t="str">
            <v>La Haute-Gaspésie</v>
          </cell>
        </row>
        <row r="19">
          <cell r="A19" t="str">
            <v>04030</v>
          </cell>
          <cell r="B19" t="str">
            <v>La Martre</v>
          </cell>
          <cell r="C19" t="str">
            <v>AR040</v>
          </cell>
          <cell r="D19" t="str">
            <v>La Haute-Gaspésie</v>
          </cell>
        </row>
        <row r="20">
          <cell r="A20" t="str">
            <v>04037</v>
          </cell>
          <cell r="B20" t="str">
            <v>Sainte-Anne-des-Monts</v>
          </cell>
          <cell r="C20" t="str">
            <v>AR040</v>
          </cell>
          <cell r="D20" t="str">
            <v>La Haute-Gaspésie</v>
          </cell>
        </row>
        <row r="21">
          <cell r="A21" t="str">
            <v>04047</v>
          </cell>
          <cell r="B21" t="str">
            <v>Cap-Chat</v>
          </cell>
          <cell r="C21" t="str">
            <v>AR040</v>
          </cell>
          <cell r="D21" t="str">
            <v>La Haute-Gaspésie</v>
          </cell>
        </row>
        <row r="22">
          <cell r="A22" t="str">
            <v>05010</v>
          </cell>
          <cell r="B22" t="str">
            <v>Shigawake</v>
          </cell>
          <cell r="C22" t="str">
            <v>AR050</v>
          </cell>
          <cell r="D22" t="str">
            <v>Bonaventure</v>
          </cell>
        </row>
        <row r="23">
          <cell r="A23" t="str">
            <v>05015</v>
          </cell>
          <cell r="B23" t="str">
            <v>Saint-Godefroi</v>
          </cell>
          <cell r="C23" t="str">
            <v>AR050</v>
          </cell>
          <cell r="D23" t="str">
            <v>Bonaventure</v>
          </cell>
        </row>
        <row r="24">
          <cell r="A24" t="str">
            <v>05020</v>
          </cell>
          <cell r="B24" t="str">
            <v>Hope Town</v>
          </cell>
          <cell r="C24" t="str">
            <v>AR050</v>
          </cell>
          <cell r="D24" t="str">
            <v>Bonaventure</v>
          </cell>
        </row>
        <row r="25">
          <cell r="A25" t="str">
            <v>05025</v>
          </cell>
          <cell r="B25" t="str">
            <v>Hope</v>
          </cell>
          <cell r="C25" t="str">
            <v>AR050</v>
          </cell>
          <cell r="D25" t="str">
            <v>Bonaventure</v>
          </cell>
        </row>
        <row r="26">
          <cell r="A26" t="str">
            <v>05032</v>
          </cell>
          <cell r="B26" t="str">
            <v>Paspébiac</v>
          </cell>
          <cell r="C26" t="str">
            <v>AR050</v>
          </cell>
          <cell r="D26" t="str">
            <v>Bonaventure</v>
          </cell>
        </row>
        <row r="27">
          <cell r="A27" t="str">
            <v>05040</v>
          </cell>
          <cell r="B27" t="str">
            <v>New Carlisle</v>
          </cell>
          <cell r="C27" t="str">
            <v>AR050</v>
          </cell>
          <cell r="D27" t="str">
            <v>Bonaventure</v>
          </cell>
        </row>
        <row r="28">
          <cell r="A28" t="str">
            <v>05045</v>
          </cell>
          <cell r="B28" t="str">
            <v>Bonaventure</v>
          </cell>
          <cell r="C28" t="str">
            <v>AR050</v>
          </cell>
          <cell r="D28" t="str">
            <v>Bonaventure</v>
          </cell>
        </row>
        <row r="29">
          <cell r="A29" t="str">
            <v>05050</v>
          </cell>
          <cell r="B29" t="str">
            <v>Saint-Elzéar</v>
          </cell>
          <cell r="C29" t="str">
            <v>AR050</v>
          </cell>
          <cell r="D29" t="str">
            <v>Bonaventure</v>
          </cell>
        </row>
        <row r="30">
          <cell r="A30" t="str">
            <v>05055</v>
          </cell>
          <cell r="B30" t="str">
            <v>Saint-Siméon</v>
          </cell>
          <cell r="C30" t="str">
            <v>AR050</v>
          </cell>
          <cell r="D30" t="str">
            <v>Bonaventure</v>
          </cell>
        </row>
        <row r="31">
          <cell r="A31" t="str">
            <v>05060</v>
          </cell>
          <cell r="B31" t="str">
            <v>Caplan</v>
          </cell>
          <cell r="C31" t="str">
            <v>AR050</v>
          </cell>
          <cell r="D31" t="str">
            <v>Bonaventure</v>
          </cell>
        </row>
        <row r="32">
          <cell r="A32" t="str">
            <v>05065</v>
          </cell>
          <cell r="B32" t="str">
            <v>Saint-Alphonse</v>
          </cell>
          <cell r="C32" t="str">
            <v>AR050</v>
          </cell>
          <cell r="D32" t="str">
            <v>Bonaventure</v>
          </cell>
        </row>
        <row r="33">
          <cell r="A33" t="str">
            <v>05070</v>
          </cell>
          <cell r="B33" t="str">
            <v>New Richmond</v>
          </cell>
          <cell r="C33" t="str">
            <v>AR050</v>
          </cell>
          <cell r="D33" t="str">
            <v>Bonaventure</v>
          </cell>
        </row>
        <row r="34">
          <cell r="A34" t="str">
            <v>05077</v>
          </cell>
          <cell r="B34" t="str">
            <v>Cascapédia--Saint-Jules</v>
          </cell>
          <cell r="C34" t="str">
            <v>AR050</v>
          </cell>
          <cell r="D34" t="str">
            <v>Bonaventure</v>
          </cell>
        </row>
        <row r="35">
          <cell r="A35" t="str">
            <v>06005</v>
          </cell>
          <cell r="B35" t="str">
            <v>Maria</v>
          </cell>
          <cell r="C35" t="str">
            <v>AR060</v>
          </cell>
          <cell r="D35" t="str">
            <v>Avignon</v>
          </cell>
        </row>
        <row r="36">
          <cell r="A36" t="str">
            <v>06013</v>
          </cell>
          <cell r="B36" t="str">
            <v>Carleton-sur-Mer</v>
          </cell>
          <cell r="C36" t="str">
            <v>AR060</v>
          </cell>
          <cell r="D36" t="str">
            <v>Avignon</v>
          </cell>
        </row>
        <row r="37">
          <cell r="A37" t="str">
            <v>06020</v>
          </cell>
          <cell r="B37" t="str">
            <v>Nouvelle</v>
          </cell>
          <cell r="C37" t="str">
            <v>AR060</v>
          </cell>
          <cell r="D37" t="str">
            <v>Avignon</v>
          </cell>
        </row>
        <row r="38">
          <cell r="A38" t="str">
            <v>06025</v>
          </cell>
          <cell r="B38" t="str">
            <v>Escuminac</v>
          </cell>
          <cell r="C38" t="str">
            <v>AR060</v>
          </cell>
          <cell r="D38" t="str">
            <v>Avignon</v>
          </cell>
        </row>
        <row r="39">
          <cell r="A39" t="str">
            <v>06030</v>
          </cell>
          <cell r="B39" t="str">
            <v>Pointe-à-la-Croix</v>
          </cell>
          <cell r="C39" t="str">
            <v>AR060</v>
          </cell>
          <cell r="D39" t="str">
            <v>Avignon</v>
          </cell>
        </row>
        <row r="40">
          <cell r="A40" t="str">
            <v>06035</v>
          </cell>
          <cell r="B40" t="str">
            <v>Ristigouche-Partie-Sud-Est</v>
          </cell>
          <cell r="C40" t="str">
            <v>AR060</v>
          </cell>
          <cell r="D40" t="str">
            <v>Avignon</v>
          </cell>
        </row>
        <row r="41">
          <cell r="A41" t="str">
            <v>06040</v>
          </cell>
          <cell r="B41" t="str">
            <v>Saint-André-de-Restigouche</v>
          </cell>
          <cell r="C41" t="str">
            <v>AR060</v>
          </cell>
          <cell r="D41" t="str">
            <v>Avignon</v>
          </cell>
        </row>
        <row r="42">
          <cell r="A42" t="str">
            <v>06045</v>
          </cell>
          <cell r="B42" t="str">
            <v>Matapédia</v>
          </cell>
          <cell r="C42" t="str">
            <v>AR060</v>
          </cell>
          <cell r="D42" t="str">
            <v>Avignon</v>
          </cell>
        </row>
        <row r="43">
          <cell r="A43" t="str">
            <v>06050</v>
          </cell>
          <cell r="B43" t="str">
            <v>Saint-Alexis-de-Matapédia</v>
          </cell>
          <cell r="C43" t="str">
            <v>AR060</v>
          </cell>
          <cell r="D43" t="str">
            <v>Avignon</v>
          </cell>
        </row>
        <row r="44">
          <cell r="A44" t="str">
            <v>06055</v>
          </cell>
          <cell r="B44" t="str">
            <v>Saint-François-d'Assise</v>
          </cell>
          <cell r="C44" t="str">
            <v>AR060</v>
          </cell>
          <cell r="D44" t="str">
            <v>Avignon</v>
          </cell>
        </row>
        <row r="45">
          <cell r="A45" t="str">
            <v>06060</v>
          </cell>
          <cell r="B45" t="str">
            <v>L'Ascension-de-Patapédia</v>
          </cell>
          <cell r="C45" t="str">
            <v>AR060</v>
          </cell>
          <cell r="D45" t="str">
            <v>Avignon</v>
          </cell>
        </row>
        <row r="46">
          <cell r="A46" t="str">
            <v>07005</v>
          </cell>
          <cell r="B46" t="str">
            <v>Sainte-Marguerite-Marie</v>
          </cell>
          <cell r="C46" t="str">
            <v>AR070</v>
          </cell>
          <cell r="D46" t="str">
            <v>La Matapédia</v>
          </cell>
        </row>
        <row r="47">
          <cell r="A47" t="str">
            <v>07010</v>
          </cell>
          <cell r="B47" t="str">
            <v>Sainte-Florence</v>
          </cell>
          <cell r="C47" t="str">
            <v>AR070</v>
          </cell>
          <cell r="D47" t="str">
            <v>La Matapédia</v>
          </cell>
        </row>
        <row r="48">
          <cell r="A48" t="str">
            <v>07018</v>
          </cell>
          <cell r="B48" t="str">
            <v>Causapscal</v>
          </cell>
          <cell r="C48" t="str">
            <v>AR070</v>
          </cell>
          <cell r="D48" t="str">
            <v>La Matapédia</v>
          </cell>
        </row>
        <row r="49">
          <cell r="A49" t="str">
            <v>07025</v>
          </cell>
          <cell r="B49" t="str">
            <v>Albertville</v>
          </cell>
          <cell r="C49" t="str">
            <v>AR070</v>
          </cell>
          <cell r="D49" t="str">
            <v>La Matapédia</v>
          </cell>
        </row>
        <row r="50">
          <cell r="A50" t="str">
            <v>07030</v>
          </cell>
          <cell r="B50" t="str">
            <v>Saint-Léon-le-Grand</v>
          </cell>
          <cell r="C50" t="str">
            <v>AR070</v>
          </cell>
          <cell r="D50" t="str">
            <v>La Matapédia</v>
          </cell>
        </row>
        <row r="51">
          <cell r="A51" t="str">
            <v>07035</v>
          </cell>
          <cell r="B51" t="str">
            <v>Saint-Zénon-du-Lac-Humqui</v>
          </cell>
          <cell r="C51" t="str">
            <v>AR070</v>
          </cell>
          <cell r="D51" t="str">
            <v>La Matapédia</v>
          </cell>
        </row>
        <row r="52">
          <cell r="A52" t="str">
            <v>07040</v>
          </cell>
          <cell r="B52" t="str">
            <v>Sainte-Irène</v>
          </cell>
          <cell r="C52" t="str">
            <v>AR070</v>
          </cell>
          <cell r="D52" t="str">
            <v>La Matapédia</v>
          </cell>
        </row>
        <row r="53">
          <cell r="A53" t="str">
            <v>07047</v>
          </cell>
          <cell r="B53" t="str">
            <v>Amqui</v>
          </cell>
          <cell r="C53" t="str">
            <v>AR070</v>
          </cell>
          <cell r="D53" t="str">
            <v>La Matapédia</v>
          </cell>
        </row>
        <row r="54">
          <cell r="A54" t="str">
            <v>07057</v>
          </cell>
          <cell r="B54" t="str">
            <v>Lac-au-Saumon</v>
          </cell>
          <cell r="C54" t="str">
            <v>AR070</v>
          </cell>
          <cell r="D54" t="str">
            <v>La Matapédia</v>
          </cell>
        </row>
        <row r="55">
          <cell r="A55" t="str">
            <v>07065</v>
          </cell>
          <cell r="B55" t="str">
            <v>Saint-Alexandre-des-Lacs</v>
          </cell>
          <cell r="C55" t="str">
            <v>AR070</v>
          </cell>
          <cell r="D55" t="str">
            <v>La Matapédia</v>
          </cell>
        </row>
        <row r="56">
          <cell r="A56" t="str">
            <v>07070</v>
          </cell>
          <cell r="B56" t="str">
            <v>Saint-Tharcisius</v>
          </cell>
          <cell r="C56" t="str">
            <v>AR070</v>
          </cell>
          <cell r="D56" t="str">
            <v>La Matapédia</v>
          </cell>
        </row>
        <row r="57">
          <cell r="A57" t="str">
            <v>07075</v>
          </cell>
          <cell r="B57" t="str">
            <v>Saint-Vianney</v>
          </cell>
          <cell r="C57" t="str">
            <v>AR070</v>
          </cell>
          <cell r="D57" t="str">
            <v>La Matapédia</v>
          </cell>
        </row>
        <row r="58">
          <cell r="A58" t="str">
            <v>07080</v>
          </cell>
          <cell r="B58" t="str">
            <v>Val-Brillant</v>
          </cell>
          <cell r="C58" t="str">
            <v>AR070</v>
          </cell>
          <cell r="D58" t="str">
            <v>La Matapédia</v>
          </cell>
        </row>
        <row r="59">
          <cell r="A59" t="str">
            <v>07085</v>
          </cell>
          <cell r="B59" t="str">
            <v>Sayabec</v>
          </cell>
          <cell r="C59" t="str">
            <v>AR070</v>
          </cell>
          <cell r="D59" t="str">
            <v>La Matapédia</v>
          </cell>
        </row>
        <row r="60">
          <cell r="A60" t="str">
            <v>07090</v>
          </cell>
          <cell r="B60" t="str">
            <v>Saint-Cléophas</v>
          </cell>
          <cell r="C60" t="str">
            <v>AR070</v>
          </cell>
          <cell r="D60" t="str">
            <v>La Matapédia</v>
          </cell>
        </row>
        <row r="61">
          <cell r="A61" t="str">
            <v>07095</v>
          </cell>
          <cell r="B61" t="str">
            <v>Saint-Moïse</v>
          </cell>
          <cell r="C61" t="str">
            <v>AR070</v>
          </cell>
          <cell r="D61" t="str">
            <v>La Matapédia</v>
          </cell>
        </row>
        <row r="62">
          <cell r="A62" t="str">
            <v>07100</v>
          </cell>
          <cell r="B62" t="str">
            <v>Saint-Noël</v>
          </cell>
          <cell r="C62" t="str">
            <v>AR070</v>
          </cell>
          <cell r="D62" t="str">
            <v>La Matapédia</v>
          </cell>
        </row>
        <row r="63">
          <cell r="A63" t="str">
            <v>07105</v>
          </cell>
          <cell r="B63" t="str">
            <v>Saint-Damase</v>
          </cell>
          <cell r="C63" t="str">
            <v>AR070</v>
          </cell>
          <cell r="D63" t="str">
            <v>La Matapédia</v>
          </cell>
        </row>
        <row r="64">
          <cell r="A64" t="str">
            <v>08005</v>
          </cell>
          <cell r="B64" t="str">
            <v>Les Méchins</v>
          </cell>
          <cell r="C64" t="str">
            <v>AR080</v>
          </cell>
          <cell r="D64" t="str">
            <v>La Matanie</v>
          </cell>
        </row>
        <row r="65">
          <cell r="A65" t="str">
            <v>08010</v>
          </cell>
          <cell r="B65" t="str">
            <v>Saint-Jean-de-Cherbourg</v>
          </cell>
          <cell r="C65" t="str">
            <v>AR080</v>
          </cell>
          <cell r="D65" t="str">
            <v>La Matanie</v>
          </cell>
        </row>
        <row r="66">
          <cell r="A66" t="str">
            <v>08015</v>
          </cell>
          <cell r="B66" t="str">
            <v>Grosses-Roches</v>
          </cell>
          <cell r="C66" t="str">
            <v>AR080</v>
          </cell>
          <cell r="D66" t="str">
            <v>La Matanie</v>
          </cell>
        </row>
        <row r="67">
          <cell r="A67" t="str">
            <v>08023</v>
          </cell>
          <cell r="B67" t="str">
            <v>Sainte-Félicité</v>
          </cell>
          <cell r="C67" t="str">
            <v>AR080</v>
          </cell>
          <cell r="D67" t="str">
            <v>La Matanie</v>
          </cell>
        </row>
        <row r="68">
          <cell r="A68" t="str">
            <v>08030</v>
          </cell>
          <cell r="B68" t="str">
            <v>Saint-Adelme</v>
          </cell>
          <cell r="C68" t="str">
            <v>AR080</v>
          </cell>
          <cell r="D68" t="str">
            <v>La Matanie</v>
          </cell>
        </row>
        <row r="69">
          <cell r="A69" t="str">
            <v>08035</v>
          </cell>
          <cell r="B69" t="str">
            <v>Saint-René-de-Matane</v>
          </cell>
          <cell r="C69" t="str">
            <v>AR080</v>
          </cell>
          <cell r="D69" t="str">
            <v>La Matanie</v>
          </cell>
        </row>
        <row r="70">
          <cell r="A70" t="str">
            <v>08040</v>
          </cell>
          <cell r="B70" t="str">
            <v>Sainte-Paule</v>
          </cell>
          <cell r="C70" t="str">
            <v>AR080</v>
          </cell>
          <cell r="D70" t="str">
            <v>La Matanie</v>
          </cell>
        </row>
        <row r="71">
          <cell r="A71" t="str">
            <v>08053</v>
          </cell>
          <cell r="B71" t="str">
            <v>Matane</v>
          </cell>
          <cell r="C71" t="str">
            <v>AR080</v>
          </cell>
          <cell r="D71" t="str">
            <v>La Matanie</v>
          </cell>
        </row>
        <row r="72">
          <cell r="A72" t="str">
            <v>08065</v>
          </cell>
          <cell r="B72" t="str">
            <v>Saint-Léandre</v>
          </cell>
          <cell r="C72" t="str">
            <v>AR080</v>
          </cell>
          <cell r="D72" t="str">
            <v>La Matanie</v>
          </cell>
        </row>
        <row r="73">
          <cell r="A73" t="str">
            <v>08073</v>
          </cell>
          <cell r="B73" t="str">
            <v>Saint-Ulric</v>
          </cell>
          <cell r="C73" t="str">
            <v>AR080</v>
          </cell>
          <cell r="D73" t="str">
            <v>La Matanie</v>
          </cell>
        </row>
        <row r="74">
          <cell r="A74" t="str">
            <v>08080</v>
          </cell>
          <cell r="B74" t="str">
            <v>Baie-des-Sables</v>
          </cell>
          <cell r="C74" t="str">
            <v>AR080</v>
          </cell>
          <cell r="D74" t="str">
            <v>La Matanie</v>
          </cell>
        </row>
        <row r="75">
          <cell r="A75" t="str">
            <v>09005</v>
          </cell>
          <cell r="B75" t="str">
            <v>La Rédemption</v>
          </cell>
          <cell r="C75" t="str">
            <v>AR090</v>
          </cell>
          <cell r="D75" t="str">
            <v>La Mitis</v>
          </cell>
        </row>
        <row r="76">
          <cell r="A76" t="str">
            <v>09010</v>
          </cell>
          <cell r="B76" t="str">
            <v>Saint-Charles-Garnier</v>
          </cell>
          <cell r="C76" t="str">
            <v>AR090</v>
          </cell>
          <cell r="D76" t="str">
            <v>La Mitis</v>
          </cell>
        </row>
        <row r="77">
          <cell r="A77" t="str">
            <v>09015</v>
          </cell>
          <cell r="B77" t="str">
            <v>Les Hauteurs</v>
          </cell>
          <cell r="C77" t="str">
            <v>AR090</v>
          </cell>
          <cell r="D77" t="str">
            <v>La Mitis</v>
          </cell>
        </row>
        <row r="78">
          <cell r="A78" t="str">
            <v>09020</v>
          </cell>
          <cell r="B78" t="str">
            <v>Sainte-Jeanne-d'Arc</v>
          </cell>
          <cell r="C78" t="str">
            <v>AR090</v>
          </cell>
          <cell r="D78" t="str">
            <v>La Mitis</v>
          </cell>
        </row>
        <row r="79">
          <cell r="A79" t="str">
            <v>09025</v>
          </cell>
          <cell r="B79" t="str">
            <v>Saint-Gabriel-de-Rimouski</v>
          </cell>
          <cell r="C79" t="str">
            <v>AR090</v>
          </cell>
          <cell r="D79" t="str">
            <v>La Mitis</v>
          </cell>
        </row>
        <row r="80">
          <cell r="A80" t="str">
            <v>09030</v>
          </cell>
          <cell r="B80" t="str">
            <v>Saint-Donat</v>
          </cell>
          <cell r="C80" t="str">
            <v>AR090</v>
          </cell>
          <cell r="D80" t="str">
            <v>La Mitis</v>
          </cell>
        </row>
        <row r="81">
          <cell r="A81" t="str">
            <v>09035</v>
          </cell>
          <cell r="B81" t="str">
            <v>Sainte-Angèle-de-Mérici</v>
          </cell>
          <cell r="C81" t="str">
            <v>AR090</v>
          </cell>
          <cell r="D81" t="str">
            <v>La Mitis</v>
          </cell>
        </row>
        <row r="82">
          <cell r="A82" t="str">
            <v>09040</v>
          </cell>
          <cell r="B82" t="str">
            <v>Padoue</v>
          </cell>
          <cell r="C82" t="str">
            <v>AR090</v>
          </cell>
          <cell r="D82" t="str">
            <v>La Mitis</v>
          </cell>
        </row>
        <row r="83">
          <cell r="A83" t="str">
            <v>09048</v>
          </cell>
          <cell r="B83" t="str">
            <v>Métis-sur-Mer</v>
          </cell>
          <cell r="C83" t="str">
            <v>AR090</v>
          </cell>
          <cell r="D83" t="str">
            <v>La Mitis</v>
          </cell>
        </row>
        <row r="84">
          <cell r="A84" t="str">
            <v>09055</v>
          </cell>
          <cell r="B84" t="str">
            <v>Saint-Octave-de-Métis</v>
          </cell>
          <cell r="C84" t="str">
            <v>AR090</v>
          </cell>
          <cell r="D84" t="str">
            <v>La Mitis</v>
          </cell>
        </row>
        <row r="85">
          <cell r="A85" t="str">
            <v>09060</v>
          </cell>
          <cell r="B85" t="str">
            <v>Grand-Métis</v>
          </cell>
          <cell r="C85" t="str">
            <v>AR090</v>
          </cell>
          <cell r="D85" t="str">
            <v>La Mitis</v>
          </cell>
        </row>
        <row r="86">
          <cell r="A86" t="str">
            <v>09065</v>
          </cell>
          <cell r="B86" t="str">
            <v>Price</v>
          </cell>
          <cell r="C86" t="str">
            <v>AR090</v>
          </cell>
          <cell r="D86" t="str">
            <v>La Mitis</v>
          </cell>
        </row>
        <row r="87">
          <cell r="A87" t="str">
            <v>09070</v>
          </cell>
          <cell r="B87" t="str">
            <v>Saint-Joseph-de-Lepage</v>
          </cell>
          <cell r="C87" t="str">
            <v>AR090</v>
          </cell>
          <cell r="D87" t="str">
            <v>La Mitis</v>
          </cell>
        </row>
        <row r="88">
          <cell r="A88" t="str">
            <v>09077</v>
          </cell>
          <cell r="B88" t="str">
            <v>Mont-Joli</v>
          </cell>
          <cell r="C88" t="str">
            <v>AR090</v>
          </cell>
          <cell r="D88" t="str">
            <v>La Mitis</v>
          </cell>
        </row>
        <row r="89">
          <cell r="A89" t="str">
            <v>09085</v>
          </cell>
          <cell r="B89" t="str">
            <v>Sainte-Flavie</v>
          </cell>
          <cell r="C89" t="str">
            <v>AR090</v>
          </cell>
          <cell r="D89" t="str">
            <v>La Mitis</v>
          </cell>
        </row>
        <row r="90">
          <cell r="A90" t="str">
            <v>09092</v>
          </cell>
          <cell r="B90" t="str">
            <v>Sainte-Luce</v>
          </cell>
          <cell r="C90" t="str">
            <v>AR090</v>
          </cell>
          <cell r="D90" t="str">
            <v>La Mitis</v>
          </cell>
        </row>
        <row r="91">
          <cell r="A91" t="str">
            <v>10005</v>
          </cell>
          <cell r="B91" t="str">
            <v>Esprit-Saint</v>
          </cell>
          <cell r="C91" t="str">
            <v>AR100</v>
          </cell>
          <cell r="D91" t="str">
            <v>Rimouski-Neigette</v>
          </cell>
        </row>
        <row r="92">
          <cell r="A92" t="str">
            <v>10010</v>
          </cell>
          <cell r="B92" t="str">
            <v>La Trinité-des-Monts</v>
          </cell>
          <cell r="C92" t="str">
            <v>AR100</v>
          </cell>
          <cell r="D92" t="str">
            <v>Rimouski-Neigette</v>
          </cell>
        </row>
        <row r="93">
          <cell r="A93" t="str">
            <v>10015</v>
          </cell>
          <cell r="B93" t="str">
            <v>Saint-Narcisse-de-Rimouski</v>
          </cell>
          <cell r="C93" t="str">
            <v>AR100</v>
          </cell>
          <cell r="D93" t="str">
            <v>Rimouski-Neigette</v>
          </cell>
        </row>
        <row r="94">
          <cell r="A94" t="str">
            <v>10025</v>
          </cell>
          <cell r="B94" t="str">
            <v>Saint-Marcellin</v>
          </cell>
          <cell r="C94" t="str">
            <v>AR100</v>
          </cell>
          <cell r="D94" t="str">
            <v>Rimouski-Neigette</v>
          </cell>
        </row>
        <row r="95">
          <cell r="A95" t="str">
            <v>10030</v>
          </cell>
          <cell r="B95" t="str">
            <v>Saint-Anaclet-de-Lessard</v>
          </cell>
          <cell r="C95" t="str">
            <v>AR100</v>
          </cell>
          <cell r="D95" t="str">
            <v>Rimouski-Neigette</v>
          </cell>
        </row>
        <row r="96">
          <cell r="A96" t="str">
            <v>10043</v>
          </cell>
          <cell r="B96" t="str">
            <v>Rimouski</v>
          </cell>
          <cell r="C96" t="str">
            <v>10043</v>
          </cell>
          <cell r="D96" t="str">
            <v>Rimouski</v>
          </cell>
        </row>
        <row r="97">
          <cell r="A97" t="str">
            <v>10060</v>
          </cell>
          <cell r="B97" t="str">
            <v>Saint-Valérien</v>
          </cell>
          <cell r="C97" t="str">
            <v>AR100</v>
          </cell>
          <cell r="D97" t="str">
            <v>Rimouski-Neigette</v>
          </cell>
        </row>
        <row r="98">
          <cell r="A98" t="str">
            <v>10070</v>
          </cell>
          <cell r="B98" t="str">
            <v>Saint-Fabien</v>
          </cell>
          <cell r="C98" t="str">
            <v>AR100</v>
          </cell>
          <cell r="D98" t="str">
            <v>Rimouski-Neigette</v>
          </cell>
        </row>
        <row r="99">
          <cell r="A99" t="str">
            <v>10075</v>
          </cell>
          <cell r="B99" t="str">
            <v>Saint-Eugène-de-Ladrière</v>
          </cell>
          <cell r="C99" t="str">
            <v>AR100</v>
          </cell>
          <cell r="D99" t="str">
            <v>Rimouski-Neigette</v>
          </cell>
        </row>
        <row r="100">
          <cell r="A100" t="str">
            <v>11005</v>
          </cell>
          <cell r="B100" t="str">
            <v>Saint-Clément</v>
          </cell>
          <cell r="C100" t="str">
            <v>AR110</v>
          </cell>
          <cell r="D100" t="str">
            <v>Les Basques</v>
          </cell>
        </row>
        <row r="101">
          <cell r="A101" t="str">
            <v>11010</v>
          </cell>
          <cell r="B101" t="str">
            <v>Saint-Jean-de-Dieu</v>
          </cell>
          <cell r="C101" t="str">
            <v>AR110</v>
          </cell>
          <cell r="D101" t="str">
            <v>Les Basques</v>
          </cell>
        </row>
        <row r="102">
          <cell r="A102" t="str">
            <v>11015</v>
          </cell>
          <cell r="B102" t="str">
            <v>Sainte-Rita</v>
          </cell>
          <cell r="C102" t="str">
            <v>AR110</v>
          </cell>
          <cell r="D102" t="str">
            <v>Les Basques</v>
          </cell>
        </row>
        <row r="103">
          <cell r="A103" t="str">
            <v>11020</v>
          </cell>
          <cell r="B103" t="str">
            <v>Saint-Guy</v>
          </cell>
          <cell r="C103" t="str">
            <v>AR110</v>
          </cell>
          <cell r="D103" t="str">
            <v>Les Basques</v>
          </cell>
        </row>
        <row r="104">
          <cell r="A104" t="str">
            <v>11025</v>
          </cell>
          <cell r="B104" t="str">
            <v>Saint-Médard</v>
          </cell>
          <cell r="C104" t="str">
            <v>AR110</v>
          </cell>
          <cell r="D104" t="str">
            <v>Les Basques</v>
          </cell>
        </row>
        <row r="105">
          <cell r="A105" t="str">
            <v>11030</v>
          </cell>
          <cell r="B105" t="str">
            <v>Sainte-Françoise</v>
          </cell>
          <cell r="C105" t="str">
            <v>AR110</v>
          </cell>
          <cell r="D105" t="str">
            <v>Les Basques</v>
          </cell>
        </row>
        <row r="106">
          <cell r="A106" t="str">
            <v>11035</v>
          </cell>
          <cell r="B106" t="str">
            <v>Saint-Éloi</v>
          </cell>
          <cell r="C106" t="str">
            <v>AR110</v>
          </cell>
          <cell r="D106" t="str">
            <v>Les Basques</v>
          </cell>
        </row>
        <row r="107">
          <cell r="A107" t="str">
            <v>11040</v>
          </cell>
          <cell r="B107" t="str">
            <v>Trois-Pistoles</v>
          </cell>
          <cell r="C107" t="str">
            <v>AR110</v>
          </cell>
          <cell r="D107" t="str">
            <v>Les Basques</v>
          </cell>
        </row>
        <row r="108">
          <cell r="A108" t="str">
            <v>11045</v>
          </cell>
          <cell r="B108" t="str">
            <v>Notre-Dame-des-Neiges</v>
          </cell>
          <cell r="C108" t="str">
            <v>AR110</v>
          </cell>
          <cell r="D108" t="str">
            <v>Les Basques</v>
          </cell>
        </row>
        <row r="109">
          <cell r="A109" t="str">
            <v>11050</v>
          </cell>
          <cell r="B109" t="str">
            <v>Saint-Mathieu-de-Rioux</v>
          </cell>
          <cell r="C109" t="str">
            <v>AR110</v>
          </cell>
          <cell r="D109" t="str">
            <v>Les Basques</v>
          </cell>
        </row>
        <row r="110">
          <cell r="A110" t="str">
            <v>11055</v>
          </cell>
          <cell r="B110" t="str">
            <v>Saint-Simon</v>
          </cell>
          <cell r="C110" t="str">
            <v>AR110</v>
          </cell>
          <cell r="D110" t="str">
            <v>Les Basques</v>
          </cell>
        </row>
        <row r="111">
          <cell r="A111" t="str">
            <v>12005</v>
          </cell>
          <cell r="B111" t="str">
            <v>Saint-Cyprien</v>
          </cell>
          <cell r="C111" t="str">
            <v>AR120</v>
          </cell>
          <cell r="D111" t="str">
            <v>Rivière-du-Loup</v>
          </cell>
        </row>
        <row r="112">
          <cell r="A112" t="str">
            <v>12010</v>
          </cell>
          <cell r="B112" t="str">
            <v>Saint-Hubert-de-Rivière-du-Loup</v>
          </cell>
          <cell r="C112" t="str">
            <v>AR120</v>
          </cell>
          <cell r="D112" t="str">
            <v>Rivière-du-Loup</v>
          </cell>
        </row>
        <row r="113">
          <cell r="A113" t="str">
            <v>12015</v>
          </cell>
          <cell r="B113" t="str">
            <v>Saint-Antonin</v>
          </cell>
          <cell r="C113" t="str">
            <v>AR120</v>
          </cell>
          <cell r="D113" t="str">
            <v>Rivière-du-Loup</v>
          </cell>
        </row>
        <row r="114">
          <cell r="A114" t="str">
            <v>12020</v>
          </cell>
          <cell r="B114" t="str">
            <v>Saint-Modeste</v>
          </cell>
          <cell r="C114" t="str">
            <v>AR120</v>
          </cell>
          <cell r="D114" t="str">
            <v>Rivière-du-Loup</v>
          </cell>
        </row>
        <row r="115">
          <cell r="A115" t="str">
            <v>12025</v>
          </cell>
          <cell r="B115" t="str">
            <v>Saint-François-Xavier-de-Viger</v>
          </cell>
          <cell r="C115" t="str">
            <v>AR120</v>
          </cell>
          <cell r="D115" t="str">
            <v>Rivière-du-Loup</v>
          </cell>
        </row>
        <row r="116">
          <cell r="A116" t="str">
            <v>12030</v>
          </cell>
          <cell r="B116" t="str">
            <v>Saint-Épiphane</v>
          </cell>
          <cell r="C116" t="str">
            <v>AR120</v>
          </cell>
          <cell r="D116" t="str">
            <v>Rivière-du-Loup</v>
          </cell>
        </row>
        <row r="117">
          <cell r="A117" t="str">
            <v>12035</v>
          </cell>
          <cell r="B117" t="str">
            <v>Saint-Paul-de-la-Croix</v>
          </cell>
          <cell r="C117" t="str">
            <v>AR120</v>
          </cell>
          <cell r="D117" t="str">
            <v>Rivière-du-Loup</v>
          </cell>
        </row>
        <row r="118">
          <cell r="A118" t="str">
            <v>12043</v>
          </cell>
          <cell r="B118" t="str">
            <v>L'Isle-Verte</v>
          </cell>
          <cell r="C118" t="str">
            <v>AR120</v>
          </cell>
          <cell r="D118" t="str">
            <v>Rivière-du-Loup</v>
          </cell>
        </row>
        <row r="119">
          <cell r="A119" t="str">
            <v>12045</v>
          </cell>
          <cell r="B119" t="str">
            <v>Notre-Dame-des-Sept-Douleurs</v>
          </cell>
          <cell r="C119" t="str">
            <v>AR120</v>
          </cell>
          <cell r="D119" t="str">
            <v>Rivière-du-Loup</v>
          </cell>
        </row>
        <row r="120">
          <cell r="A120" t="str">
            <v>12057</v>
          </cell>
          <cell r="B120" t="str">
            <v>Cacouna</v>
          </cell>
          <cell r="C120" t="str">
            <v>AR120</v>
          </cell>
          <cell r="D120" t="str">
            <v>Rivière-du-Loup</v>
          </cell>
        </row>
        <row r="121">
          <cell r="A121" t="str">
            <v>12065</v>
          </cell>
          <cell r="B121" t="str">
            <v>Saint-Arsène</v>
          </cell>
          <cell r="C121" t="str">
            <v>AR120</v>
          </cell>
          <cell r="D121" t="str">
            <v>Rivière-du-Loup</v>
          </cell>
        </row>
        <row r="122">
          <cell r="A122" t="str">
            <v>12072</v>
          </cell>
          <cell r="B122" t="str">
            <v>Rivière-du-Loup</v>
          </cell>
          <cell r="C122" t="str">
            <v>12072</v>
          </cell>
          <cell r="D122" t="str">
            <v>Rivière-du-Loup</v>
          </cell>
        </row>
        <row r="123">
          <cell r="A123" t="str">
            <v>12080</v>
          </cell>
          <cell r="B123" t="str">
            <v>Notre-Dame-du-Portage</v>
          </cell>
          <cell r="C123" t="str">
            <v>AR120</v>
          </cell>
          <cell r="D123" t="str">
            <v>Rivière-du-Loup</v>
          </cell>
        </row>
        <row r="124">
          <cell r="A124" t="str">
            <v>13005</v>
          </cell>
          <cell r="B124" t="str">
            <v>Dégelis</v>
          </cell>
          <cell r="C124" t="str">
            <v>AR130</v>
          </cell>
          <cell r="D124" t="str">
            <v>Témiscouata</v>
          </cell>
        </row>
        <row r="125">
          <cell r="A125" t="str">
            <v>13010</v>
          </cell>
          <cell r="B125" t="str">
            <v>Saint-Jean-de-la-Lande</v>
          </cell>
          <cell r="C125" t="str">
            <v>AR130</v>
          </cell>
          <cell r="D125" t="str">
            <v>Témiscouata</v>
          </cell>
        </row>
        <row r="126">
          <cell r="A126" t="str">
            <v>13015</v>
          </cell>
          <cell r="B126" t="str">
            <v>Packington</v>
          </cell>
          <cell r="C126" t="str">
            <v>AR130</v>
          </cell>
          <cell r="D126" t="str">
            <v>Témiscouata</v>
          </cell>
        </row>
        <row r="127">
          <cell r="A127" t="str">
            <v>13020</v>
          </cell>
          <cell r="B127" t="str">
            <v>Saint-Marc-du-Lac-Long</v>
          </cell>
          <cell r="C127" t="str">
            <v>AR130</v>
          </cell>
          <cell r="D127" t="str">
            <v>Témiscouata</v>
          </cell>
        </row>
        <row r="128">
          <cell r="A128" t="str">
            <v>13025</v>
          </cell>
          <cell r="B128" t="str">
            <v>Rivière-Bleue</v>
          </cell>
          <cell r="C128" t="str">
            <v>AR130</v>
          </cell>
          <cell r="D128" t="str">
            <v>Témiscouata</v>
          </cell>
        </row>
        <row r="129">
          <cell r="A129" t="str">
            <v>13030</v>
          </cell>
          <cell r="B129" t="str">
            <v>Saint-Eusèbe</v>
          </cell>
          <cell r="C129" t="str">
            <v>AR130</v>
          </cell>
          <cell r="D129" t="str">
            <v>Témiscouata</v>
          </cell>
        </row>
        <row r="130">
          <cell r="A130" t="str">
            <v>13040</v>
          </cell>
          <cell r="B130" t="str">
            <v>Saint-Juste-du-Lac</v>
          </cell>
          <cell r="C130" t="str">
            <v>AR130</v>
          </cell>
          <cell r="D130" t="str">
            <v>Témiscouata</v>
          </cell>
        </row>
        <row r="131">
          <cell r="A131" t="str">
            <v>13045</v>
          </cell>
          <cell r="B131" t="str">
            <v>Auclair</v>
          </cell>
          <cell r="C131" t="str">
            <v>AR130</v>
          </cell>
          <cell r="D131" t="str">
            <v>Témiscouata</v>
          </cell>
        </row>
        <row r="132">
          <cell r="A132" t="str">
            <v>13050</v>
          </cell>
          <cell r="B132" t="str">
            <v>Lejeune</v>
          </cell>
          <cell r="C132" t="str">
            <v>AR130</v>
          </cell>
          <cell r="D132" t="str">
            <v>Témiscouata</v>
          </cell>
        </row>
        <row r="133">
          <cell r="A133" t="str">
            <v>13055</v>
          </cell>
          <cell r="B133" t="str">
            <v>Biencourt</v>
          </cell>
          <cell r="C133" t="str">
            <v>AR130</v>
          </cell>
          <cell r="D133" t="str">
            <v>Témiscouata</v>
          </cell>
        </row>
        <row r="134">
          <cell r="A134" t="str">
            <v>13060</v>
          </cell>
          <cell r="B134" t="str">
            <v>Lac-des-Aigles</v>
          </cell>
          <cell r="C134" t="str">
            <v>AR130</v>
          </cell>
          <cell r="D134" t="str">
            <v>Témiscouata</v>
          </cell>
        </row>
        <row r="135">
          <cell r="A135" t="str">
            <v>13065</v>
          </cell>
          <cell r="B135" t="str">
            <v>Saint-Michel-du-Squatec</v>
          </cell>
          <cell r="C135" t="str">
            <v>AR130</v>
          </cell>
          <cell r="D135" t="str">
            <v>Témiscouata</v>
          </cell>
        </row>
        <row r="136">
          <cell r="A136" t="str">
            <v>13073</v>
          </cell>
          <cell r="B136" t="str">
            <v>Témiscouata-sur-le-Lac</v>
          </cell>
          <cell r="C136" t="str">
            <v>AR130</v>
          </cell>
          <cell r="D136" t="str">
            <v>Témiscouata</v>
          </cell>
        </row>
        <row r="137">
          <cell r="A137" t="str">
            <v>13075</v>
          </cell>
          <cell r="B137" t="str">
            <v>Saint-Pierre-de-Lamy</v>
          </cell>
          <cell r="C137" t="str">
            <v>AR130</v>
          </cell>
          <cell r="D137" t="str">
            <v>Témiscouata</v>
          </cell>
        </row>
        <row r="138">
          <cell r="A138" t="str">
            <v>13080</v>
          </cell>
          <cell r="B138" t="str">
            <v>Saint-Louis-du-Ha! Ha!</v>
          </cell>
          <cell r="C138" t="str">
            <v>AR130</v>
          </cell>
          <cell r="D138" t="str">
            <v>Témiscouata</v>
          </cell>
        </row>
        <row r="139">
          <cell r="A139" t="str">
            <v>13085</v>
          </cell>
          <cell r="B139" t="str">
            <v>Saint-Elzéar-de-Témiscouata</v>
          </cell>
          <cell r="C139" t="str">
            <v>AR130</v>
          </cell>
          <cell r="D139" t="str">
            <v>Témiscouata</v>
          </cell>
        </row>
        <row r="140">
          <cell r="A140" t="str">
            <v>13090</v>
          </cell>
          <cell r="B140" t="str">
            <v>Saint-Honoré-de-Témiscouata</v>
          </cell>
          <cell r="C140" t="str">
            <v>AR130</v>
          </cell>
          <cell r="D140" t="str">
            <v>Témiscouata</v>
          </cell>
        </row>
        <row r="141">
          <cell r="A141" t="str">
            <v>13095</v>
          </cell>
          <cell r="B141" t="str">
            <v>Pohénégamook</v>
          </cell>
          <cell r="C141" t="str">
            <v>AR130</v>
          </cell>
          <cell r="D141" t="str">
            <v>Témiscouata</v>
          </cell>
        </row>
        <row r="142">
          <cell r="A142" t="str">
            <v>13100</v>
          </cell>
          <cell r="B142" t="str">
            <v>Saint-Athanase</v>
          </cell>
          <cell r="C142" t="str">
            <v>AR130</v>
          </cell>
          <cell r="D142" t="str">
            <v>Témiscouata</v>
          </cell>
        </row>
        <row r="143">
          <cell r="A143" t="str">
            <v>14005</v>
          </cell>
          <cell r="B143" t="str">
            <v>Mont-Carmel</v>
          </cell>
          <cell r="C143" t="str">
            <v>AR140</v>
          </cell>
          <cell r="D143" t="str">
            <v>Kamouraska</v>
          </cell>
        </row>
        <row r="144">
          <cell r="A144" t="str">
            <v>14010</v>
          </cell>
          <cell r="B144" t="str">
            <v>Saint-Bruno-de-Kamouraska</v>
          </cell>
          <cell r="C144" t="str">
            <v>AR140</v>
          </cell>
          <cell r="D144" t="str">
            <v>Kamouraska</v>
          </cell>
        </row>
        <row r="145">
          <cell r="A145" t="str">
            <v>14018</v>
          </cell>
          <cell r="B145" t="str">
            <v>Saint-Pascal</v>
          </cell>
          <cell r="C145" t="str">
            <v>AR140</v>
          </cell>
          <cell r="D145" t="str">
            <v>Kamouraska</v>
          </cell>
        </row>
        <row r="146">
          <cell r="A146" t="str">
            <v>14025</v>
          </cell>
          <cell r="B146" t="str">
            <v>Sainte-Hélène-de-Kamouraska</v>
          </cell>
          <cell r="C146" t="str">
            <v>AR140</v>
          </cell>
          <cell r="D146" t="str">
            <v>Kamouraska</v>
          </cell>
        </row>
        <row r="147">
          <cell r="A147" t="str">
            <v>14030</v>
          </cell>
          <cell r="B147" t="str">
            <v>Saint-Joseph-de-Kamouraska</v>
          </cell>
          <cell r="C147" t="str">
            <v>AR140</v>
          </cell>
          <cell r="D147" t="str">
            <v>Kamouraska</v>
          </cell>
        </row>
        <row r="148">
          <cell r="A148" t="str">
            <v>14035</v>
          </cell>
          <cell r="B148" t="str">
            <v>Saint-Alexandre-de-Kamouraska</v>
          </cell>
          <cell r="C148" t="str">
            <v>AR140</v>
          </cell>
          <cell r="D148" t="str">
            <v>Kamouraska</v>
          </cell>
        </row>
        <row r="149">
          <cell r="A149" t="str">
            <v>14040</v>
          </cell>
          <cell r="B149" t="str">
            <v>Saint-André</v>
          </cell>
          <cell r="C149" t="str">
            <v>AR140</v>
          </cell>
          <cell r="D149" t="str">
            <v>Kamouraska</v>
          </cell>
        </row>
        <row r="150">
          <cell r="A150" t="str">
            <v>14045</v>
          </cell>
          <cell r="B150" t="str">
            <v>Saint-Germain</v>
          </cell>
          <cell r="C150" t="str">
            <v>AR140</v>
          </cell>
          <cell r="D150" t="str">
            <v>Kamouraska</v>
          </cell>
        </row>
        <row r="151">
          <cell r="A151" t="str">
            <v>14050</v>
          </cell>
          <cell r="B151" t="str">
            <v>Kamouraska</v>
          </cell>
          <cell r="C151" t="str">
            <v>AR140</v>
          </cell>
          <cell r="D151" t="str">
            <v>Kamouraska</v>
          </cell>
        </row>
        <row r="152">
          <cell r="A152" t="str">
            <v>14055</v>
          </cell>
          <cell r="B152" t="str">
            <v>Saint-Denis-De La Bouteillerie</v>
          </cell>
          <cell r="C152" t="str">
            <v>AR140</v>
          </cell>
          <cell r="D152" t="str">
            <v>Kamouraska</v>
          </cell>
        </row>
        <row r="153">
          <cell r="A153" t="str">
            <v>14060</v>
          </cell>
          <cell r="B153" t="str">
            <v>Saint-Philippe-de-Néri</v>
          </cell>
          <cell r="C153" t="str">
            <v>AR140</v>
          </cell>
          <cell r="D153" t="str">
            <v>Kamouraska</v>
          </cell>
        </row>
        <row r="154">
          <cell r="A154" t="str">
            <v>14065</v>
          </cell>
          <cell r="B154" t="str">
            <v>Rivière-Ouelle</v>
          </cell>
          <cell r="C154" t="str">
            <v>AR140</v>
          </cell>
          <cell r="D154" t="str">
            <v>Kamouraska</v>
          </cell>
        </row>
        <row r="155">
          <cell r="A155" t="str">
            <v>14070</v>
          </cell>
          <cell r="B155" t="str">
            <v>Saint-Pacôme</v>
          </cell>
          <cell r="C155" t="str">
            <v>AR140</v>
          </cell>
          <cell r="D155" t="str">
            <v>Kamouraska</v>
          </cell>
        </row>
        <row r="156">
          <cell r="A156" t="str">
            <v>14075</v>
          </cell>
          <cell r="B156" t="str">
            <v>Saint-Gabriel-Lalemant</v>
          </cell>
          <cell r="C156" t="str">
            <v>AR140</v>
          </cell>
          <cell r="D156" t="str">
            <v>Kamouraska</v>
          </cell>
        </row>
        <row r="157">
          <cell r="A157" t="str">
            <v>14080</v>
          </cell>
          <cell r="B157" t="str">
            <v>Saint-Onésime-d'Ixworth</v>
          </cell>
          <cell r="C157" t="str">
            <v>AR140</v>
          </cell>
          <cell r="D157" t="str">
            <v>Kamouraska</v>
          </cell>
        </row>
        <row r="158">
          <cell r="A158" t="str">
            <v>14085</v>
          </cell>
          <cell r="B158" t="str">
            <v>La Pocatière</v>
          </cell>
          <cell r="C158" t="str">
            <v>AR140</v>
          </cell>
          <cell r="D158" t="str">
            <v>Kamouraska</v>
          </cell>
        </row>
        <row r="159">
          <cell r="A159" t="str">
            <v>14090</v>
          </cell>
          <cell r="B159" t="str">
            <v>Sainte-Anne-de-la-Pocatière</v>
          </cell>
          <cell r="C159" t="str">
            <v>AR140</v>
          </cell>
          <cell r="D159" t="str">
            <v>Kamouraska</v>
          </cell>
        </row>
        <row r="160">
          <cell r="A160" t="str">
            <v>15005</v>
          </cell>
          <cell r="B160" t="str">
            <v>Saint-Irénée</v>
          </cell>
          <cell r="C160" t="str">
            <v>AR150</v>
          </cell>
          <cell r="D160" t="str">
            <v>Charlevoix-Est</v>
          </cell>
        </row>
        <row r="161">
          <cell r="A161" t="str">
            <v>15013</v>
          </cell>
          <cell r="B161" t="str">
            <v>La Malbaie</v>
          </cell>
          <cell r="C161" t="str">
            <v>AR150</v>
          </cell>
          <cell r="D161" t="str">
            <v>Charlevoix-Est</v>
          </cell>
        </row>
        <row r="162">
          <cell r="A162" t="str">
            <v>15025</v>
          </cell>
          <cell r="B162" t="str">
            <v>Notre-Dame-des-Monts</v>
          </cell>
          <cell r="C162" t="str">
            <v>AR150</v>
          </cell>
          <cell r="D162" t="str">
            <v>Charlevoix-Est</v>
          </cell>
        </row>
        <row r="163">
          <cell r="A163" t="str">
            <v>15030</v>
          </cell>
          <cell r="B163" t="str">
            <v>Saint-Aimé-des-Lacs</v>
          </cell>
          <cell r="C163" t="str">
            <v>AR150</v>
          </cell>
          <cell r="D163" t="str">
            <v>Charlevoix-Est</v>
          </cell>
        </row>
        <row r="164">
          <cell r="A164" t="str">
            <v>15035</v>
          </cell>
          <cell r="B164" t="str">
            <v>Clermont</v>
          </cell>
          <cell r="C164" t="str">
            <v>AR150</v>
          </cell>
          <cell r="D164" t="str">
            <v>Charlevoix-Est</v>
          </cell>
        </row>
        <row r="165">
          <cell r="A165" t="str">
            <v>15058</v>
          </cell>
          <cell r="B165" t="str">
            <v>Saint-Siméon</v>
          </cell>
          <cell r="C165" t="str">
            <v>AR150</v>
          </cell>
          <cell r="D165" t="str">
            <v>Charlevoix-Est</v>
          </cell>
        </row>
        <row r="166">
          <cell r="A166" t="str">
            <v>15065</v>
          </cell>
          <cell r="B166" t="str">
            <v>Baie-Sainte-Catherine</v>
          </cell>
          <cell r="C166" t="str">
            <v>AR150</v>
          </cell>
          <cell r="D166" t="str">
            <v>Charlevoix-Est</v>
          </cell>
        </row>
        <row r="167">
          <cell r="A167" t="str">
            <v>16005</v>
          </cell>
          <cell r="B167" t="str">
            <v>Petite-Rivière-Saint-François</v>
          </cell>
          <cell r="C167" t="str">
            <v>AR160</v>
          </cell>
          <cell r="D167" t="str">
            <v>Charlevoix</v>
          </cell>
        </row>
        <row r="168">
          <cell r="A168" t="str">
            <v>16013</v>
          </cell>
          <cell r="B168" t="str">
            <v>Baie-Saint-Paul</v>
          </cell>
          <cell r="C168" t="str">
            <v>AR160</v>
          </cell>
          <cell r="D168" t="str">
            <v>Charlevoix</v>
          </cell>
        </row>
        <row r="169">
          <cell r="A169" t="str">
            <v>16023</v>
          </cell>
          <cell r="B169" t="str">
            <v>L'Isle-aux-Coudres</v>
          </cell>
          <cell r="C169" t="str">
            <v>AR160</v>
          </cell>
          <cell r="D169" t="str">
            <v>Charlevoix</v>
          </cell>
        </row>
        <row r="170">
          <cell r="A170" t="str">
            <v>16048</v>
          </cell>
          <cell r="B170" t="str">
            <v>Les Éboulements</v>
          </cell>
          <cell r="C170" t="str">
            <v>AR160</v>
          </cell>
          <cell r="D170" t="str">
            <v>Charlevoix</v>
          </cell>
        </row>
        <row r="171">
          <cell r="A171" t="str">
            <v>16050</v>
          </cell>
          <cell r="B171" t="str">
            <v>Saint-Hilarion</v>
          </cell>
          <cell r="C171" t="str">
            <v>AR160</v>
          </cell>
          <cell r="D171" t="str">
            <v>Charlevoix</v>
          </cell>
        </row>
        <row r="172">
          <cell r="A172" t="str">
            <v>16055</v>
          </cell>
          <cell r="B172" t="str">
            <v>Saint-Urbain</v>
          </cell>
          <cell r="C172" t="str">
            <v>AR160</v>
          </cell>
          <cell r="D172" t="str">
            <v>Charlevoix</v>
          </cell>
        </row>
        <row r="173">
          <cell r="A173" t="str">
            <v>17005</v>
          </cell>
          <cell r="B173" t="str">
            <v>Saint-Omer</v>
          </cell>
          <cell r="C173" t="str">
            <v>AR170</v>
          </cell>
          <cell r="D173" t="str">
            <v>L'Islet</v>
          </cell>
        </row>
        <row r="174">
          <cell r="A174" t="str">
            <v>17010</v>
          </cell>
          <cell r="B174" t="str">
            <v>Saint-Pamphile</v>
          </cell>
          <cell r="C174" t="str">
            <v>AR170</v>
          </cell>
          <cell r="D174" t="str">
            <v>L'Islet</v>
          </cell>
        </row>
        <row r="175">
          <cell r="A175" t="str">
            <v>17015</v>
          </cell>
          <cell r="B175" t="str">
            <v>Saint-Adalbert</v>
          </cell>
          <cell r="C175" t="str">
            <v>AR170</v>
          </cell>
          <cell r="D175" t="str">
            <v>L'Islet</v>
          </cell>
        </row>
        <row r="176">
          <cell r="A176" t="str">
            <v>17020</v>
          </cell>
          <cell r="B176" t="str">
            <v>Saint-Marcel</v>
          </cell>
          <cell r="C176" t="str">
            <v>AR170</v>
          </cell>
          <cell r="D176" t="str">
            <v>L'Islet</v>
          </cell>
        </row>
        <row r="177">
          <cell r="A177" t="str">
            <v>17025</v>
          </cell>
          <cell r="B177" t="str">
            <v>Sainte-Félicité</v>
          </cell>
          <cell r="C177" t="str">
            <v>AR170</v>
          </cell>
          <cell r="D177" t="str">
            <v>L'Islet</v>
          </cell>
        </row>
        <row r="178">
          <cell r="A178" t="str">
            <v>17030</v>
          </cell>
          <cell r="B178" t="str">
            <v>Sainte-Perpétue</v>
          </cell>
          <cell r="C178" t="str">
            <v>AR170</v>
          </cell>
          <cell r="D178" t="str">
            <v>L'Islet</v>
          </cell>
        </row>
        <row r="179">
          <cell r="A179" t="str">
            <v>17035</v>
          </cell>
          <cell r="B179" t="str">
            <v>Tourville</v>
          </cell>
          <cell r="C179" t="str">
            <v>AR170</v>
          </cell>
          <cell r="D179" t="str">
            <v>L'Islet</v>
          </cell>
        </row>
        <row r="180">
          <cell r="A180" t="str">
            <v>17040</v>
          </cell>
          <cell r="B180" t="str">
            <v>Saint-Damase-de-L'Islet</v>
          </cell>
          <cell r="C180" t="str">
            <v>AR170</v>
          </cell>
          <cell r="D180" t="str">
            <v>L'Islet</v>
          </cell>
        </row>
        <row r="181">
          <cell r="A181" t="str">
            <v>17045</v>
          </cell>
          <cell r="B181" t="str">
            <v>Saint-Cyrille-de-Lessard</v>
          </cell>
          <cell r="C181" t="str">
            <v>AR170</v>
          </cell>
          <cell r="D181" t="str">
            <v>L'Islet</v>
          </cell>
        </row>
        <row r="182">
          <cell r="A182" t="str">
            <v>17055</v>
          </cell>
          <cell r="B182" t="str">
            <v>Saint-Aubert</v>
          </cell>
          <cell r="C182" t="str">
            <v>AR170</v>
          </cell>
          <cell r="D182" t="str">
            <v>L'Islet</v>
          </cell>
        </row>
        <row r="183">
          <cell r="A183" t="str">
            <v>17060</v>
          </cell>
          <cell r="B183" t="str">
            <v>Sainte-Louise</v>
          </cell>
          <cell r="C183" t="str">
            <v>AR170</v>
          </cell>
          <cell r="D183" t="str">
            <v>L'Islet</v>
          </cell>
        </row>
        <row r="184">
          <cell r="A184" t="str">
            <v>17065</v>
          </cell>
          <cell r="B184" t="str">
            <v>Saint-Roch-des-Aulnaies</v>
          </cell>
          <cell r="C184" t="str">
            <v>AR170</v>
          </cell>
          <cell r="D184" t="str">
            <v>L'Islet</v>
          </cell>
        </row>
        <row r="185">
          <cell r="A185" t="str">
            <v>17070</v>
          </cell>
          <cell r="B185" t="str">
            <v>Saint-Jean-Port-Joli</v>
          </cell>
          <cell r="C185" t="str">
            <v>AR170</v>
          </cell>
          <cell r="D185" t="str">
            <v>L'Islet</v>
          </cell>
        </row>
        <row r="186">
          <cell r="A186" t="str">
            <v>17078</v>
          </cell>
          <cell r="B186" t="str">
            <v>L'Islet</v>
          </cell>
          <cell r="C186" t="str">
            <v>AR170</v>
          </cell>
          <cell r="D186" t="str">
            <v>L'Islet</v>
          </cell>
        </row>
        <row r="187">
          <cell r="A187" t="str">
            <v>18005</v>
          </cell>
          <cell r="B187" t="str">
            <v>Saint-Just-de-Bretenières</v>
          </cell>
          <cell r="C187" t="str">
            <v>AR180</v>
          </cell>
          <cell r="D187" t="str">
            <v>Montmagny</v>
          </cell>
        </row>
        <row r="188">
          <cell r="A188" t="str">
            <v>18010</v>
          </cell>
          <cell r="B188" t="str">
            <v>Lac-Frontière</v>
          </cell>
          <cell r="C188" t="str">
            <v>AR180</v>
          </cell>
          <cell r="D188" t="str">
            <v>Montmagny</v>
          </cell>
        </row>
        <row r="189">
          <cell r="A189" t="str">
            <v>18015</v>
          </cell>
          <cell r="B189" t="str">
            <v>Saint-Fabien-de-Panet</v>
          </cell>
          <cell r="C189" t="str">
            <v>AR180</v>
          </cell>
          <cell r="D189" t="str">
            <v>Montmagny</v>
          </cell>
        </row>
        <row r="190">
          <cell r="A190" t="str">
            <v>18020</v>
          </cell>
          <cell r="B190" t="str">
            <v>Sainte-Lucie-de-Beauregard</v>
          </cell>
          <cell r="C190" t="str">
            <v>AR180</v>
          </cell>
          <cell r="D190" t="str">
            <v>Montmagny</v>
          </cell>
        </row>
        <row r="191">
          <cell r="A191" t="str">
            <v>18025</v>
          </cell>
          <cell r="B191" t="str">
            <v>Sainte-Apolline-de-Patton</v>
          </cell>
          <cell r="C191" t="str">
            <v>AR180</v>
          </cell>
          <cell r="D191" t="str">
            <v>Montmagny</v>
          </cell>
        </row>
        <row r="192">
          <cell r="A192" t="str">
            <v>18030</v>
          </cell>
          <cell r="B192" t="str">
            <v>Saint-Paul-de-Montminy</v>
          </cell>
          <cell r="C192" t="str">
            <v>AR180</v>
          </cell>
          <cell r="D192" t="str">
            <v>Montmagny</v>
          </cell>
        </row>
        <row r="193">
          <cell r="A193" t="str">
            <v>18035</v>
          </cell>
          <cell r="B193" t="str">
            <v>Sainte-Euphémie-sur-Rivière-du-Sud</v>
          </cell>
          <cell r="C193" t="str">
            <v>AR180</v>
          </cell>
          <cell r="D193" t="str">
            <v>Montmagny</v>
          </cell>
        </row>
        <row r="194">
          <cell r="A194" t="str">
            <v>18040</v>
          </cell>
          <cell r="B194" t="str">
            <v>Notre-Dame-du-Rosaire</v>
          </cell>
          <cell r="C194" t="str">
            <v>AR180</v>
          </cell>
          <cell r="D194" t="str">
            <v>Montmagny</v>
          </cell>
        </row>
        <row r="195">
          <cell r="A195" t="str">
            <v>18045</v>
          </cell>
          <cell r="B195" t="str">
            <v>Cap-Saint-Ignace</v>
          </cell>
          <cell r="C195" t="str">
            <v>AR180</v>
          </cell>
          <cell r="D195" t="str">
            <v>Montmagny</v>
          </cell>
        </row>
        <row r="196">
          <cell r="A196" t="str">
            <v>18050</v>
          </cell>
          <cell r="B196" t="str">
            <v>Montmagny</v>
          </cell>
          <cell r="C196" t="str">
            <v>AR180</v>
          </cell>
          <cell r="D196" t="str">
            <v>Montmagny</v>
          </cell>
        </row>
        <row r="197">
          <cell r="A197" t="str">
            <v>18055</v>
          </cell>
          <cell r="B197" t="str">
            <v>Saint-Pierre-de-la-Rivière-du-Sud</v>
          </cell>
          <cell r="C197" t="str">
            <v>AR180</v>
          </cell>
          <cell r="D197" t="str">
            <v>Montmagny</v>
          </cell>
        </row>
        <row r="198">
          <cell r="A198" t="str">
            <v>18060</v>
          </cell>
          <cell r="B198" t="str">
            <v>Saint-François-de-la-Rivière-du-Sud</v>
          </cell>
          <cell r="C198" t="str">
            <v>AR180</v>
          </cell>
          <cell r="D198" t="str">
            <v>Montmagny</v>
          </cell>
        </row>
        <row r="199">
          <cell r="A199" t="str">
            <v>18065</v>
          </cell>
          <cell r="B199" t="str">
            <v>Berthier-sur-Mer</v>
          </cell>
          <cell r="C199" t="str">
            <v>AR180</v>
          </cell>
          <cell r="D199" t="str">
            <v>Montmagny</v>
          </cell>
        </row>
        <row r="200">
          <cell r="A200" t="str">
            <v>18070</v>
          </cell>
          <cell r="B200" t="str">
            <v>Saint-Antoine-de-l'Isle-aux-Grues</v>
          </cell>
          <cell r="C200" t="str">
            <v>AR180</v>
          </cell>
          <cell r="D200" t="str">
            <v>Montmagny</v>
          </cell>
        </row>
        <row r="201">
          <cell r="A201" t="str">
            <v>19005</v>
          </cell>
          <cell r="B201" t="str">
            <v>Saint-Philémon</v>
          </cell>
          <cell r="C201" t="str">
            <v>AR190</v>
          </cell>
          <cell r="D201" t="str">
            <v>Bellechasse</v>
          </cell>
        </row>
        <row r="202">
          <cell r="A202" t="str">
            <v>19010</v>
          </cell>
          <cell r="B202" t="str">
            <v>Notre-Dame-Auxiliatrice-de-Buckland</v>
          </cell>
          <cell r="C202" t="str">
            <v>AR190</v>
          </cell>
          <cell r="D202" t="str">
            <v>Bellechasse</v>
          </cell>
        </row>
        <row r="203">
          <cell r="A203" t="str">
            <v>19015</v>
          </cell>
          <cell r="B203" t="str">
            <v>Saint-Nazaire-de-Dorchester</v>
          </cell>
          <cell r="C203" t="str">
            <v>AR190</v>
          </cell>
          <cell r="D203" t="str">
            <v>Bellechasse</v>
          </cell>
        </row>
        <row r="204">
          <cell r="A204" t="str">
            <v>19020</v>
          </cell>
          <cell r="B204" t="str">
            <v>Saint-Léon-de-Standon</v>
          </cell>
          <cell r="C204" t="str">
            <v>AR190</v>
          </cell>
          <cell r="D204" t="str">
            <v>Bellechasse</v>
          </cell>
        </row>
        <row r="205">
          <cell r="A205" t="str">
            <v>19025</v>
          </cell>
          <cell r="B205" t="str">
            <v>Saint-Malachie</v>
          </cell>
          <cell r="C205" t="str">
            <v>AR190</v>
          </cell>
          <cell r="D205" t="str">
            <v>Bellechasse</v>
          </cell>
        </row>
        <row r="206">
          <cell r="A206" t="str">
            <v>19030</v>
          </cell>
          <cell r="B206" t="str">
            <v>Saint-Damien-de-Buckland</v>
          </cell>
          <cell r="C206" t="str">
            <v>AR190</v>
          </cell>
          <cell r="D206" t="str">
            <v>Bellechasse</v>
          </cell>
        </row>
        <row r="207">
          <cell r="A207" t="str">
            <v>19037</v>
          </cell>
          <cell r="B207" t="str">
            <v>Armagh</v>
          </cell>
          <cell r="C207" t="str">
            <v>AR190</v>
          </cell>
          <cell r="D207" t="str">
            <v>Bellechasse</v>
          </cell>
        </row>
        <row r="208">
          <cell r="A208" t="str">
            <v>19045</v>
          </cell>
          <cell r="B208" t="str">
            <v>Saint-Nérée-de-Bellechasse</v>
          </cell>
          <cell r="C208" t="str">
            <v>AR190</v>
          </cell>
          <cell r="D208" t="str">
            <v>Bellechasse</v>
          </cell>
        </row>
        <row r="209">
          <cell r="A209" t="str">
            <v>19050</v>
          </cell>
          <cell r="B209" t="str">
            <v>Saint-Lazare-de-Bellechasse</v>
          </cell>
          <cell r="C209" t="str">
            <v>AR190</v>
          </cell>
          <cell r="D209" t="str">
            <v>Bellechasse</v>
          </cell>
        </row>
        <row r="210">
          <cell r="A210" t="str">
            <v>19055</v>
          </cell>
          <cell r="B210" t="str">
            <v>Sainte-Claire</v>
          </cell>
          <cell r="C210" t="str">
            <v>AR190</v>
          </cell>
          <cell r="D210" t="str">
            <v>Bellechasse</v>
          </cell>
        </row>
        <row r="211">
          <cell r="A211" t="str">
            <v>19062</v>
          </cell>
          <cell r="B211" t="str">
            <v>Saint-Anselme</v>
          </cell>
          <cell r="C211" t="str">
            <v>AR190</v>
          </cell>
          <cell r="D211" t="str">
            <v>Bellechasse</v>
          </cell>
        </row>
        <row r="212">
          <cell r="A212" t="str">
            <v>19068</v>
          </cell>
          <cell r="B212" t="str">
            <v>Saint-Henri</v>
          </cell>
          <cell r="C212" t="str">
            <v>AR190</v>
          </cell>
          <cell r="D212" t="str">
            <v>Bellechasse</v>
          </cell>
        </row>
        <row r="213">
          <cell r="A213" t="str">
            <v>19070</v>
          </cell>
          <cell r="B213" t="str">
            <v>Honfleur</v>
          </cell>
          <cell r="C213" t="str">
            <v>AR190</v>
          </cell>
          <cell r="D213" t="str">
            <v>Bellechasse</v>
          </cell>
        </row>
        <row r="214">
          <cell r="A214" t="str">
            <v>19075</v>
          </cell>
          <cell r="B214" t="str">
            <v>Saint-Gervais</v>
          </cell>
          <cell r="C214" t="str">
            <v>AR190</v>
          </cell>
          <cell r="D214" t="str">
            <v>Bellechasse</v>
          </cell>
        </row>
        <row r="215">
          <cell r="A215" t="str">
            <v>19082</v>
          </cell>
          <cell r="B215" t="str">
            <v>Saint-Raphaël</v>
          </cell>
          <cell r="C215" t="str">
            <v>AR190</v>
          </cell>
          <cell r="D215" t="str">
            <v>Bellechasse</v>
          </cell>
        </row>
        <row r="216">
          <cell r="A216" t="str">
            <v>19090</v>
          </cell>
          <cell r="B216" t="str">
            <v>La Durantaye</v>
          </cell>
          <cell r="C216" t="str">
            <v>AR190</v>
          </cell>
          <cell r="D216" t="str">
            <v>Bellechasse</v>
          </cell>
        </row>
        <row r="217">
          <cell r="A217" t="str">
            <v>19097</v>
          </cell>
          <cell r="B217" t="str">
            <v>Saint-Charles-de-Bellechasse</v>
          </cell>
          <cell r="C217" t="str">
            <v>AR190</v>
          </cell>
          <cell r="D217" t="str">
            <v>Bellechasse</v>
          </cell>
        </row>
        <row r="218">
          <cell r="A218" t="str">
            <v>19105</v>
          </cell>
          <cell r="B218" t="str">
            <v>Beaumont</v>
          </cell>
          <cell r="C218" t="str">
            <v>AR190</v>
          </cell>
          <cell r="D218" t="str">
            <v>Bellechasse</v>
          </cell>
        </row>
        <row r="219">
          <cell r="A219" t="str">
            <v>19110</v>
          </cell>
          <cell r="B219" t="str">
            <v>Saint-Michel-de-Bellechasse</v>
          </cell>
          <cell r="C219" t="str">
            <v>AR190</v>
          </cell>
          <cell r="D219" t="str">
            <v>Bellechasse</v>
          </cell>
        </row>
        <row r="220">
          <cell r="A220" t="str">
            <v>19117</v>
          </cell>
          <cell r="B220" t="str">
            <v>Saint-Vallier</v>
          </cell>
          <cell r="C220" t="str">
            <v>AR190</v>
          </cell>
          <cell r="D220" t="str">
            <v>Bellechasse</v>
          </cell>
        </row>
        <row r="221">
          <cell r="A221" t="str">
            <v>20005</v>
          </cell>
          <cell r="B221" t="str">
            <v>Saint-François-de-l'Île-d'Orléans</v>
          </cell>
          <cell r="C221" t="str">
            <v>AR200</v>
          </cell>
          <cell r="D221" t="str">
            <v>L'Île-d'Orléans</v>
          </cell>
        </row>
        <row r="222">
          <cell r="A222" t="str">
            <v>20010</v>
          </cell>
          <cell r="B222" t="str">
            <v>Sainte-Famille</v>
          </cell>
          <cell r="C222" t="str">
            <v>AR200</v>
          </cell>
          <cell r="D222" t="str">
            <v>L'Île-d'Orléans</v>
          </cell>
        </row>
        <row r="223">
          <cell r="A223" t="str">
            <v>20015</v>
          </cell>
          <cell r="B223" t="str">
            <v>Saint-Jean-de-l'Île-d'Orléans</v>
          </cell>
          <cell r="C223" t="str">
            <v>AR200</v>
          </cell>
          <cell r="D223" t="str">
            <v>L'Île-d'Orléans</v>
          </cell>
        </row>
        <row r="224">
          <cell r="A224" t="str">
            <v>20020</v>
          </cell>
          <cell r="B224" t="str">
            <v>Saint-Laurent-de-l'Île-d'Orléans</v>
          </cell>
          <cell r="C224" t="str">
            <v>AR200</v>
          </cell>
          <cell r="D224" t="str">
            <v>L'Île-d'Orléans</v>
          </cell>
        </row>
        <row r="225">
          <cell r="A225" t="str">
            <v>20025</v>
          </cell>
          <cell r="B225" t="str">
            <v>Saint-Pierre-de-l'Île-d'Orléans</v>
          </cell>
          <cell r="C225" t="str">
            <v>AR200</v>
          </cell>
          <cell r="D225" t="str">
            <v>L'Île-d'Orléans</v>
          </cell>
        </row>
        <row r="226">
          <cell r="A226" t="str">
            <v>20030</v>
          </cell>
          <cell r="B226" t="str">
            <v>Sainte-Pétronille</v>
          </cell>
          <cell r="C226" t="str">
            <v>AR200</v>
          </cell>
          <cell r="D226" t="str">
            <v>L'Île-d'Orléans</v>
          </cell>
        </row>
        <row r="227">
          <cell r="A227" t="str">
            <v>21005</v>
          </cell>
          <cell r="B227" t="str">
            <v>Saint-Tite-des-Caps</v>
          </cell>
          <cell r="C227" t="str">
            <v>AR210</v>
          </cell>
          <cell r="D227" t="str">
            <v>La Côte-de-Beaupré</v>
          </cell>
        </row>
        <row r="228">
          <cell r="A228" t="str">
            <v>21010</v>
          </cell>
          <cell r="B228" t="str">
            <v>Saint-Ferréol-les-Neiges</v>
          </cell>
          <cell r="C228" t="str">
            <v>AR210</v>
          </cell>
          <cell r="D228" t="str">
            <v>La Côte-de-Beaupré</v>
          </cell>
        </row>
        <row r="229">
          <cell r="A229" t="str">
            <v>21015</v>
          </cell>
          <cell r="B229" t="str">
            <v>Saint-Louis-de-Gonzague-du-Cap-Tourmente</v>
          </cell>
          <cell r="C229" t="str">
            <v>AR210</v>
          </cell>
          <cell r="D229" t="str">
            <v>La Côte-de-Beaupré</v>
          </cell>
        </row>
        <row r="230">
          <cell r="A230" t="str">
            <v>21020</v>
          </cell>
          <cell r="B230" t="str">
            <v>Saint-Joachim</v>
          </cell>
          <cell r="C230" t="str">
            <v>AR210</v>
          </cell>
          <cell r="D230" t="str">
            <v>La Côte-de-Beaupré</v>
          </cell>
        </row>
        <row r="231">
          <cell r="A231" t="str">
            <v>21025</v>
          </cell>
          <cell r="B231" t="str">
            <v>Beaupré</v>
          </cell>
          <cell r="C231" t="str">
            <v>21025</v>
          </cell>
          <cell r="D231" t="str">
            <v>Beaupré</v>
          </cell>
        </row>
        <row r="232">
          <cell r="A232" t="str">
            <v>21030</v>
          </cell>
          <cell r="B232" t="str">
            <v>Sainte-Anne-de-Beaupré</v>
          </cell>
          <cell r="C232" t="str">
            <v>21030</v>
          </cell>
          <cell r="D232" t="str">
            <v>Sainte-Anne-de-Beaupré</v>
          </cell>
        </row>
        <row r="233">
          <cell r="A233" t="str">
            <v>21035</v>
          </cell>
          <cell r="B233" t="str">
            <v>Château-Richer</v>
          </cell>
          <cell r="C233" t="str">
            <v>AR210</v>
          </cell>
          <cell r="D233" t="str">
            <v>La Côte-de-Beaupré</v>
          </cell>
        </row>
        <row r="234">
          <cell r="A234" t="str">
            <v>21040</v>
          </cell>
          <cell r="B234" t="str">
            <v>L'Ange-Gardien</v>
          </cell>
          <cell r="C234" t="str">
            <v>AR210</v>
          </cell>
          <cell r="D234" t="str">
            <v>La Côte-de-Beaupré</v>
          </cell>
        </row>
        <row r="235">
          <cell r="A235" t="str">
            <v>21045</v>
          </cell>
          <cell r="B235" t="str">
            <v>Boischatel</v>
          </cell>
          <cell r="C235" t="str">
            <v>AR210</v>
          </cell>
          <cell r="D235" t="str">
            <v>La Côte-de-Beaupré</v>
          </cell>
        </row>
        <row r="236">
          <cell r="A236" t="str">
            <v>22005</v>
          </cell>
          <cell r="B236" t="str">
            <v>Sainte-Catherine-de-la-Jacques-Cartier</v>
          </cell>
          <cell r="C236" t="str">
            <v>AR220</v>
          </cell>
          <cell r="D236" t="str">
            <v>La Jacques-Cartier</v>
          </cell>
        </row>
        <row r="237">
          <cell r="A237" t="str">
            <v>22010</v>
          </cell>
          <cell r="B237" t="str">
            <v>Fossambault-sur-le-Lac</v>
          </cell>
          <cell r="C237" t="str">
            <v>22010</v>
          </cell>
          <cell r="D237" t="str">
            <v>Fossambault-sur-le-Lac</v>
          </cell>
        </row>
        <row r="238">
          <cell r="A238" t="str">
            <v>22015</v>
          </cell>
          <cell r="B238" t="str">
            <v>Lac-Saint-Joseph</v>
          </cell>
          <cell r="C238" t="str">
            <v>22015</v>
          </cell>
          <cell r="D238" t="str">
            <v>Lac-Saint-Joseph</v>
          </cell>
        </row>
        <row r="239">
          <cell r="A239" t="str">
            <v>22020</v>
          </cell>
          <cell r="B239" t="str">
            <v>Shannon</v>
          </cell>
          <cell r="C239" t="str">
            <v>AR220</v>
          </cell>
          <cell r="D239" t="str">
            <v>La Jacques-Cartier</v>
          </cell>
        </row>
        <row r="240">
          <cell r="A240" t="str">
            <v>22025</v>
          </cell>
          <cell r="B240" t="str">
            <v>Saint-Gabriel-de-Valcartier</v>
          </cell>
          <cell r="C240" t="str">
            <v>AR220</v>
          </cell>
          <cell r="D240" t="str">
            <v>La Jacques-Cartier</v>
          </cell>
        </row>
        <row r="241">
          <cell r="A241" t="str">
            <v>22030</v>
          </cell>
          <cell r="B241" t="str">
            <v>Lac-Delage</v>
          </cell>
          <cell r="C241" t="str">
            <v>22030</v>
          </cell>
          <cell r="D241" t="str">
            <v>Lac-Delage</v>
          </cell>
        </row>
        <row r="242">
          <cell r="A242" t="str">
            <v>22035</v>
          </cell>
          <cell r="B242" t="str">
            <v>Stoneham-et-Tewkesbury</v>
          </cell>
          <cell r="C242" t="str">
            <v>AR220</v>
          </cell>
          <cell r="D242" t="str">
            <v>La Jacques-Cartier</v>
          </cell>
        </row>
        <row r="243">
          <cell r="A243" t="str">
            <v>22040</v>
          </cell>
          <cell r="B243" t="str">
            <v>Lac-Beauport</v>
          </cell>
          <cell r="C243" t="str">
            <v>AR220</v>
          </cell>
          <cell r="D243" t="str">
            <v>La Jacques-Cartier</v>
          </cell>
        </row>
        <row r="244">
          <cell r="A244" t="str">
            <v>22045</v>
          </cell>
          <cell r="B244" t="str">
            <v>Sainte-Brigitte-de-Laval</v>
          </cell>
          <cell r="C244" t="str">
            <v>AR220</v>
          </cell>
          <cell r="D244" t="str">
            <v>La Jacques-Cartier</v>
          </cell>
        </row>
        <row r="245">
          <cell r="A245" t="str">
            <v>23027</v>
          </cell>
          <cell r="B245" t="str">
            <v>Québec</v>
          </cell>
          <cell r="C245" t="str">
            <v>23027</v>
          </cell>
          <cell r="D245" t="str">
            <v>Québec</v>
          </cell>
        </row>
        <row r="246">
          <cell r="A246" t="str">
            <v>23057</v>
          </cell>
          <cell r="B246" t="str">
            <v>L'Ancienne-Lorette</v>
          </cell>
          <cell r="C246" t="str">
            <v>23027</v>
          </cell>
          <cell r="D246" t="str">
            <v>Québec</v>
          </cell>
        </row>
        <row r="247">
          <cell r="A247" t="str">
            <v>23072</v>
          </cell>
          <cell r="B247" t="str">
            <v>Saint-Augustin-de-Desmaures</v>
          </cell>
          <cell r="C247" t="str">
            <v>23027</v>
          </cell>
          <cell r="D247" t="str">
            <v>Québec</v>
          </cell>
        </row>
        <row r="248">
          <cell r="A248" t="str">
            <v>25213</v>
          </cell>
          <cell r="B248" t="str">
            <v>Lévis</v>
          </cell>
          <cell r="C248" t="str">
            <v>25213</v>
          </cell>
          <cell r="D248" t="str">
            <v>Lévis</v>
          </cell>
        </row>
        <row r="249">
          <cell r="A249" t="str">
            <v>26005</v>
          </cell>
          <cell r="B249" t="str">
            <v>Frampton</v>
          </cell>
          <cell r="C249" t="str">
            <v>AR260</v>
          </cell>
          <cell r="D249" t="str">
            <v>La Nouvelle-Beauce</v>
          </cell>
        </row>
        <row r="250">
          <cell r="A250" t="str">
            <v>26010</v>
          </cell>
          <cell r="B250" t="str">
            <v>Saints-Anges</v>
          </cell>
          <cell r="C250" t="str">
            <v>AR260</v>
          </cell>
          <cell r="D250" t="str">
            <v>La Nouvelle-Beauce</v>
          </cell>
        </row>
        <row r="251">
          <cell r="A251" t="str">
            <v>26015</v>
          </cell>
          <cell r="B251" t="str">
            <v>Vallée-Jonction</v>
          </cell>
          <cell r="C251" t="str">
            <v>AR260</v>
          </cell>
          <cell r="D251" t="str">
            <v>La Nouvelle-Beauce</v>
          </cell>
        </row>
        <row r="252">
          <cell r="A252" t="str">
            <v>26022</v>
          </cell>
          <cell r="B252" t="str">
            <v>Saint-Elzéar</v>
          </cell>
          <cell r="C252" t="str">
            <v>AR260</v>
          </cell>
          <cell r="D252" t="str">
            <v>La Nouvelle-Beauce</v>
          </cell>
        </row>
        <row r="253">
          <cell r="A253" t="str">
            <v>26030</v>
          </cell>
          <cell r="B253" t="str">
            <v>Sainte-Marie</v>
          </cell>
          <cell r="C253" t="str">
            <v>AR260</v>
          </cell>
          <cell r="D253" t="str">
            <v>La Nouvelle-Beauce</v>
          </cell>
        </row>
        <row r="254">
          <cell r="A254" t="str">
            <v>26035</v>
          </cell>
          <cell r="B254" t="str">
            <v>Sainte-Marguerite</v>
          </cell>
          <cell r="C254" t="str">
            <v>AR260</v>
          </cell>
          <cell r="D254" t="str">
            <v>La Nouvelle-Beauce</v>
          </cell>
        </row>
        <row r="255">
          <cell r="A255" t="str">
            <v>26040</v>
          </cell>
          <cell r="B255" t="str">
            <v>Sainte-Hénédine</v>
          </cell>
          <cell r="C255" t="str">
            <v>AR260</v>
          </cell>
          <cell r="D255" t="str">
            <v>La Nouvelle-Beauce</v>
          </cell>
        </row>
        <row r="256">
          <cell r="A256" t="str">
            <v>26048</v>
          </cell>
          <cell r="B256" t="str">
            <v>Scott</v>
          </cell>
          <cell r="C256" t="str">
            <v>AR260</v>
          </cell>
          <cell r="D256" t="str">
            <v>La Nouvelle-Beauce</v>
          </cell>
        </row>
        <row r="257">
          <cell r="A257" t="str">
            <v>26055</v>
          </cell>
          <cell r="B257" t="str">
            <v>Saint-Bernard</v>
          </cell>
          <cell r="C257" t="str">
            <v>AR260</v>
          </cell>
          <cell r="D257" t="str">
            <v>La Nouvelle-Beauce</v>
          </cell>
        </row>
        <row r="258">
          <cell r="A258" t="str">
            <v>26063</v>
          </cell>
          <cell r="B258" t="str">
            <v>Saint-Isidore</v>
          </cell>
          <cell r="C258" t="str">
            <v>AR260</v>
          </cell>
          <cell r="D258" t="str">
            <v>La Nouvelle-Beauce</v>
          </cell>
        </row>
        <row r="259">
          <cell r="A259" t="str">
            <v>26070</v>
          </cell>
          <cell r="B259" t="str">
            <v>Saint-Lambert-de-Lauzon</v>
          </cell>
          <cell r="C259" t="str">
            <v>AR260</v>
          </cell>
          <cell r="D259" t="str">
            <v>La Nouvelle-Beauce</v>
          </cell>
        </row>
        <row r="260">
          <cell r="A260" t="str">
            <v>27008</v>
          </cell>
          <cell r="B260" t="str">
            <v>Saint-Victor</v>
          </cell>
          <cell r="C260" t="str">
            <v>AR270</v>
          </cell>
          <cell r="D260" t="str">
            <v>Robert-Cliche</v>
          </cell>
        </row>
        <row r="261">
          <cell r="A261" t="str">
            <v>27015</v>
          </cell>
          <cell r="B261" t="str">
            <v>Saint-Alfred</v>
          </cell>
          <cell r="C261" t="str">
            <v>AR270</v>
          </cell>
          <cell r="D261" t="str">
            <v>Robert-Cliche</v>
          </cell>
        </row>
        <row r="262">
          <cell r="A262" t="str">
            <v>27028</v>
          </cell>
          <cell r="B262" t="str">
            <v>Beauceville</v>
          </cell>
          <cell r="C262" t="str">
            <v>AR270</v>
          </cell>
          <cell r="D262" t="str">
            <v>Robert-Cliche</v>
          </cell>
        </row>
        <row r="263">
          <cell r="A263" t="str">
            <v>27035</v>
          </cell>
          <cell r="B263" t="str">
            <v>Saint-Odilon-de-Cranbourne</v>
          </cell>
          <cell r="C263" t="str">
            <v>AR270</v>
          </cell>
          <cell r="D263" t="str">
            <v>Robert-Cliche</v>
          </cell>
        </row>
        <row r="264">
          <cell r="A264" t="str">
            <v>27043</v>
          </cell>
          <cell r="B264" t="str">
            <v>Saint-Joseph-de-Beauce</v>
          </cell>
          <cell r="C264" t="str">
            <v>AR270</v>
          </cell>
          <cell r="D264" t="str">
            <v>Robert-Cliche</v>
          </cell>
        </row>
        <row r="265">
          <cell r="A265" t="str">
            <v>27050</v>
          </cell>
          <cell r="B265" t="str">
            <v>Saint-Joseph-des-Érables</v>
          </cell>
          <cell r="C265" t="str">
            <v>AR270</v>
          </cell>
          <cell r="D265" t="str">
            <v>Robert-Cliche</v>
          </cell>
        </row>
        <row r="266">
          <cell r="A266" t="str">
            <v>27055</v>
          </cell>
          <cell r="B266" t="str">
            <v>Saint-Jules</v>
          </cell>
          <cell r="C266" t="str">
            <v>AR270</v>
          </cell>
          <cell r="D266" t="str">
            <v>Robert-Cliche</v>
          </cell>
        </row>
        <row r="267">
          <cell r="A267" t="str">
            <v>27060</v>
          </cell>
          <cell r="B267" t="str">
            <v>Tring-Jonction</v>
          </cell>
          <cell r="C267" t="str">
            <v>AR270</v>
          </cell>
          <cell r="D267" t="str">
            <v>Robert-Cliche</v>
          </cell>
        </row>
        <row r="268">
          <cell r="A268" t="str">
            <v>27065</v>
          </cell>
          <cell r="B268" t="str">
            <v>Saint-Frédéric</v>
          </cell>
          <cell r="C268" t="str">
            <v>AR270</v>
          </cell>
          <cell r="D268" t="str">
            <v>Robert-Cliche</v>
          </cell>
        </row>
        <row r="269">
          <cell r="A269" t="str">
            <v>27070</v>
          </cell>
          <cell r="B269" t="str">
            <v>Saint-Séverin</v>
          </cell>
          <cell r="C269" t="str">
            <v>AR270</v>
          </cell>
          <cell r="D269" t="str">
            <v>Robert-Cliche</v>
          </cell>
        </row>
        <row r="270">
          <cell r="A270" t="str">
            <v>28005</v>
          </cell>
          <cell r="B270" t="str">
            <v>Saint-Zacharie</v>
          </cell>
          <cell r="C270" t="str">
            <v>AR280</v>
          </cell>
          <cell r="D270" t="str">
            <v>Les Etchemins</v>
          </cell>
        </row>
        <row r="271">
          <cell r="A271" t="str">
            <v>28015</v>
          </cell>
          <cell r="B271" t="str">
            <v>Sainte-Aurélie</v>
          </cell>
          <cell r="C271" t="str">
            <v>AR280</v>
          </cell>
          <cell r="D271" t="str">
            <v>Les Etchemins</v>
          </cell>
        </row>
        <row r="272">
          <cell r="A272" t="str">
            <v>28020</v>
          </cell>
          <cell r="B272" t="str">
            <v>Saint-Prosper</v>
          </cell>
          <cell r="C272" t="str">
            <v>AR280</v>
          </cell>
          <cell r="D272" t="str">
            <v>Les Etchemins</v>
          </cell>
        </row>
        <row r="273">
          <cell r="A273" t="str">
            <v>28025</v>
          </cell>
          <cell r="B273" t="str">
            <v>Saint-Benjamin</v>
          </cell>
          <cell r="C273" t="str">
            <v>AR280</v>
          </cell>
          <cell r="D273" t="str">
            <v>Les Etchemins</v>
          </cell>
        </row>
        <row r="274">
          <cell r="A274" t="str">
            <v>28030</v>
          </cell>
          <cell r="B274" t="str">
            <v>Sainte-Rose-de-Watford</v>
          </cell>
          <cell r="C274" t="str">
            <v>AR280</v>
          </cell>
          <cell r="D274" t="str">
            <v>Les Etchemins</v>
          </cell>
        </row>
        <row r="275">
          <cell r="A275" t="str">
            <v>28035</v>
          </cell>
          <cell r="B275" t="str">
            <v>Saint-Louis-de-Gonzague</v>
          </cell>
          <cell r="C275" t="str">
            <v>AR280</v>
          </cell>
          <cell r="D275" t="str">
            <v>Les Etchemins</v>
          </cell>
        </row>
        <row r="276">
          <cell r="A276" t="str">
            <v>28040</v>
          </cell>
          <cell r="B276" t="str">
            <v>Saint-Cyprien</v>
          </cell>
          <cell r="C276" t="str">
            <v>AR280</v>
          </cell>
          <cell r="D276" t="str">
            <v>Les Etchemins</v>
          </cell>
        </row>
        <row r="277">
          <cell r="A277" t="str">
            <v>28045</v>
          </cell>
          <cell r="B277" t="str">
            <v>Sainte-Justine</v>
          </cell>
          <cell r="C277" t="str">
            <v>AR280</v>
          </cell>
          <cell r="D277" t="str">
            <v>Les Etchemins</v>
          </cell>
        </row>
        <row r="278">
          <cell r="A278" t="str">
            <v>28053</v>
          </cell>
          <cell r="B278" t="str">
            <v>Lac-Etchemin</v>
          </cell>
          <cell r="C278" t="str">
            <v>AR280</v>
          </cell>
          <cell r="D278" t="str">
            <v>Les Etchemins</v>
          </cell>
        </row>
        <row r="279">
          <cell r="A279" t="str">
            <v>28060</v>
          </cell>
          <cell r="B279" t="str">
            <v>Saint-Luc-de-Bellechasse</v>
          </cell>
          <cell r="C279" t="str">
            <v>AR280</v>
          </cell>
          <cell r="D279" t="str">
            <v>Les Etchemins</v>
          </cell>
        </row>
        <row r="280">
          <cell r="A280" t="str">
            <v>28065</v>
          </cell>
          <cell r="B280" t="str">
            <v>Sainte-Sabine</v>
          </cell>
          <cell r="C280" t="str">
            <v>AR280</v>
          </cell>
          <cell r="D280" t="str">
            <v>Les Etchemins</v>
          </cell>
        </row>
        <row r="281">
          <cell r="A281" t="str">
            <v>28070</v>
          </cell>
          <cell r="B281" t="str">
            <v>Saint-Camille-de-Lellis</v>
          </cell>
          <cell r="C281" t="str">
            <v>AR280</v>
          </cell>
          <cell r="D281" t="str">
            <v>Les Etchemins</v>
          </cell>
        </row>
        <row r="282">
          <cell r="A282" t="str">
            <v>28075</v>
          </cell>
          <cell r="B282" t="str">
            <v>Saint-Magloire</v>
          </cell>
          <cell r="C282" t="str">
            <v>AR280</v>
          </cell>
          <cell r="D282" t="str">
            <v>Les Etchemins</v>
          </cell>
        </row>
        <row r="283">
          <cell r="A283" t="str">
            <v>29005</v>
          </cell>
          <cell r="B283" t="str">
            <v>Saint-Théophile</v>
          </cell>
          <cell r="C283" t="str">
            <v>AR290</v>
          </cell>
          <cell r="D283" t="str">
            <v>Beauce-Sartigan</v>
          </cell>
        </row>
        <row r="284">
          <cell r="A284" t="str">
            <v>29013</v>
          </cell>
          <cell r="B284" t="str">
            <v>Saint-Gédéon-de-Beauce</v>
          </cell>
          <cell r="C284" t="str">
            <v>AR290</v>
          </cell>
          <cell r="D284" t="str">
            <v>Beauce-Sartigan</v>
          </cell>
        </row>
        <row r="285">
          <cell r="A285" t="str">
            <v>29020</v>
          </cell>
          <cell r="B285" t="str">
            <v>Saint-Hilaire-de-Dorset</v>
          </cell>
          <cell r="C285" t="str">
            <v>AR290</v>
          </cell>
          <cell r="D285" t="str">
            <v>Beauce-Sartigan</v>
          </cell>
        </row>
        <row r="286">
          <cell r="A286" t="str">
            <v>29025</v>
          </cell>
          <cell r="B286" t="str">
            <v>Saint-Évariste-de-Forsyth</v>
          </cell>
          <cell r="C286" t="str">
            <v>AR290</v>
          </cell>
          <cell r="D286" t="str">
            <v>Beauce-Sartigan</v>
          </cell>
        </row>
        <row r="287">
          <cell r="A287" t="str">
            <v>29030</v>
          </cell>
          <cell r="B287" t="str">
            <v>La Guadeloupe</v>
          </cell>
          <cell r="C287" t="str">
            <v>AR290</v>
          </cell>
          <cell r="D287" t="str">
            <v>Beauce-Sartigan</v>
          </cell>
        </row>
        <row r="288">
          <cell r="A288" t="str">
            <v>29038</v>
          </cell>
          <cell r="B288" t="str">
            <v>Saint-Honoré-de-Shenley</v>
          </cell>
          <cell r="C288" t="str">
            <v>AR290</v>
          </cell>
          <cell r="D288" t="str">
            <v>Beauce-Sartigan</v>
          </cell>
        </row>
        <row r="289">
          <cell r="A289" t="str">
            <v>29045</v>
          </cell>
          <cell r="B289" t="str">
            <v>Saint-Martin</v>
          </cell>
          <cell r="C289" t="str">
            <v>AR290</v>
          </cell>
          <cell r="D289" t="str">
            <v>Beauce-Sartigan</v>
          </cell>
        </row>
        <row r="290">
          <cell r="A290" t="str">
            <v>29050</v>
          </cell>
          <cell r="B290" t="str">
            <v>Saint-René</v>
          </cell>
          <cell r="C290" t="str">
            <v>AR290</v>
          </cell>
          <cell r="D290" t="str">
            <v>Beauce-Sartigan</v>
          </cell>
        </row>
        <row r="291">
          <cell r="A291" t="str">
            <v>29057</v>
          </cell>
          <cell r="B291" t="str">
            <v>Saint-Côme--Linière</v>
          </cell>
          <cell r="C291" t="str">
            <v>AR290</v>
          </cell>
          <cell r="D291" t="str">
            <v>Beauce-Sartigan</v>
          </cell>
        </row>
        <row r="292">
          <cell r="A292" t="str">
            <v>29065</v>
          </cell>
          <cell r="B292" t="str">
            <v>Saint-Philibert</v>
          </cell>
          <cell r="C292" t="str">
            <v>AR290</v>
          </cell>
          <cell r="D292" t="str">
            <v>Beauce-Sartigan</v>
          </cell>
        </row>
        <row r="293">
          <cell r="A293" t="str">
            <v>29073</v>
          </cell>
          <cell r="B293" t="str">
            <v>Saint-Georges</v>
          </cell>
          <cell r="C293" t="str">
            <v>AR290</v>
          </cell>
          <cell r="D293" t="str">
            <v>Beauce-Sartigan</v>
          </cell>
        </row>
        <row r="294">
          <cell r="A294" t="str">
            <v>29095</v>
          </cell>
          <cell r="B294" t="str">
            <v>Lac-Poulin</v>
          </cell>
          <cell r="C294" t="str">
            <v>AR290</v>
          </cell>
          <cell r="D294" t="str">
            <v>Beauce-Sartigan</v>
          </cell>
        </row>
        <row r="295">
          <cell r="A295" t="str">
            <v>29100</v>
          </cell>
          <cell r="B295" t="str">
            <v>Saint-Benoît-Labre</v>
          </cell>
          <cell r="C295" t="str">
            <v>AR290</v>
          </cell>
          <cell r="D295" t="str">
            <v>Beauce-Sartigan</v>
          </cell>
        </row>
        <row r="296">
          <cell r="A296" t="str">
            <v>29112</v>
          </cell>
          <cell r="B296" t="str">
            <v>Saint-Éphrem-de-Beauce</v>
          </cell>
          <cell r="C296" t="str">
            <v>AR290</v>
          </cell>
          <cell r="D296" t="str">
            <v>Beauce-Sartigan</v>
          </cell>
        </row>
        <row r="297">
          <cell r="A297" t="str">
            <v>29120</v>
          </cell>
          <cell r="B297" t="str">
            <v>Notre-Dame-des-Pins</v>
          </cell>
          <cell r="C297" t="str">
            <v>AR290</v>
          </cell>
          <cell r="D297" t="str">
            <v>Beauce-Sartigan</v>
          </cell>
        </row>
        <row r="298">
          <cell r="A298" t="str">
            <v>29125</v>
          </cell>
          <cell r="B298" t="str">
            <v>Saint-Simon-les-Mines</v>
          </cell>
          <cell r="C298" t="str">
            <v>AR290</v>
          </cell>
          <cell r="D298" t="str">
            <v>Beauce-Sartigan</v>
          </cell>
        </row>
        <row r="299">
          <cell r="A299" t="str">
            <v>30005</v>
          </cell>
          <cell r="B299" t="str">
            <v>Saint-Augustin-de-Woburn</v>
          </cell>
          <cell r="C299" t="str">
            <v>AR300</v>
          </cell>
          <cell r="D299" t="str">
            <v>Le Granit</v>
          </cell>
        </row>
        <row r="300">
          <cell r="A300" t="str">
            <v>30010</v>
          </cell>
          <cell r="B300" t="str">
            <v>Notre-Dame-des-Bois</v>
          </cell>
          <cell r="C300" t="str">
            <v>AR300</v>
          </cell>
          <cell r="D300" t="str">
            <v>Le Granit</v>
          </cell>
        </row>
        <row r="301">
          <cell r="A301" t="str">
            <v>30015</v>
          </cell>
          <cell r="B301" t="str">
            <v>Val-Racine</v>
          </cell>
          <cell r="C301" t="str">
            <v>AR300</v>
          </cell>
          <cell r="D301" t="str">
            <v>Le Granit</v>
          </cell>
        </row>
        <row r="302">
          <cell r="A302" t="str">
            <v>30020</v>
          </cell>
          <cell r="B302" t="str">
            <v>Piopolis</v>
          </cell>
          <cell r="C302" t="str">
            <v>AR300</v>
          </cell>
          <cell r="D302" t="str">
            <v>Le Granit</v>
          </cell>
        </row>
        <row r="303">
          <cell r="A303" t="str">
            <v>30025</v>
          </cell>
          <cell r="B303" t="str">
            <v>Frontenac</v>
          </cell>
          <cell r="C303" t="str">
            <v>AR300</v>
          </cell>
          <cell r="D303" t="str">
            <v>Le Granit</v>
          </cell>
        </row>
        <row r="304">
          <cell r="A304" t="str">
            <v>30030</v>
          </cell>
          <cell r="B304" t="str">
            <v>Lac-Mégantic</v>
          </cell>
          <cell r="C304" t="str">
            <v>AR300</v>
          </cell>
          <cell r="D304" t="str">
            <v>Le Granit</v>
          </cell>
        </row>
        <row r="305">
          <cell r="A305" t="str">
            <v>30035</v>
          </cell>
          <cell r="B305" t="str">
            <v>Marston</v>
          </cell>
          <cell r="C305" t="str">
            <v>AR300</v>
          </cell>
          <cell r="D305" t="str">
            <v>Le Granit</v>
          </cell>
        </row>
        <row r="306">
          <cell r="A306" t="str">
            <v>30040</v>
          </cell>
          <cell r="B306" t="str">
            <v>Milan</v>
          </cell>
          <cell r="C306" t="str">
            <v>AR300</v>
          </cell>
          <cell r="D306" t="str">
            <v>Le Granit</v>
          </cell>
        </row>
        <row r="307">
          <cell r="A307" t="str">
            <v>30045</v>
          </cell>
          <cell r="B307" t="str">
            <v>Nantes</v>
          </cell>
          <cell r="C307" t="str">
            <v>AR300</v>
          </cell>
          <cell r="D307" t="str">
            <v>Le Granit</v>
          </cell>
        </row>
        <row r="308">
          <cell r="A308" t="str">
            <v>30050</v>
          </cell>
          <cell r="B308" t="str">
            <v>Sainte-Cécile-de-Whitton</v>
          </cell>
          <cell r="C308" t="str">
            <v>AR300</v>
          </cell>
          <cell r="D308" t="str">
            <v>Le Granit</v>
          </cell>
        </row>
        <row r="309">
          <cell r="A309" t="str">
            <v>30055</v>
          </cell>
          <cell r="B309" t="str">
            <v>Audet</v>
          </cell>
          <cell r="C309" t="str">
            <v>AR300</v>
          </cell>
          <cell r="D309" t="str">
            <v>Le Granit</v>
          </cell>
        </row>
        <row r="310">
          <cell r="A310" t="str">
            <v>30070</v>
          </cell>
          <cell r="B310" t="str">
            <v>Saint-Robert-Bellarmin</v>
          </cell>
          <cell r="C310" t="str">
            <v>AR300</v>
          </cell>
          <cell r="D310" t="str">
            <v>Le Granit</v>
          </cell>
        </row>
        <row r="311">
          <cell r="A311" t="str">
            <v>30072</v>
          </cell>
          <cell r="B311" t="str">
            <v>Saint-Ludger</v>
          </cell>
          <cell r="C311" t="str">
            <v>AR300</v>
          </cell>
          <cell r="D311" t="str">
            <v>Le Granit</v>
          </cell>
        </row>
        <row r="312">
          <cell r="A312" t="str">
            <v>30080</v>
          </cell>
          <cell r="B312" t="str">
            <v>Lac-Drolet</v>
          </cell>
          <cell r="C312" t="str">
            <v>AR300</v>
          </cell>
          <cell r="D312" t="str">
            <v>Le Granit</v>
          </cell>
        </row>
        <row r="313">
          <cell r="A313" t="str">
            <v>30085</v>
          </cell>
          <cell r="B313" t="str">
            <v>Saint-Sébastien</v>
          </cell>
          <cell r="C313" t="str">
            <v>AR300</v>
          </cell>
          <cell r="D313" t="str">
            <v>Le Granit</v>
          </cell>
        </row>
        <row r="314">
          <cell r="A314" t="str">
            <v>30090</v>
          </cell>
          <cell r="B314" t="str">
            <v>Courcelles</v>
          </cell>
          <cell r="C314" t="str">
            <v>AR300</v>
          </cell>
          <cell r="D314" t="str">
            <v>Le Granit</v>
          </cell>
        </row>
        <row r="315">
          <cell r="A315" t="str">
            <v>30095</v>
          </cell>
          <cell r="B315" t="str">
            <v>Lambton</v>
          </cell>
          <cell r="C315" t="str">
            <v>AR300</v>
          </cell>
          <cell r="D315" t="str">
            <v>Le Granit</v>
          </cell>
        </row>
        <row r="316">
          <cell r="A316" t="str">
            <v>30100</v>
          </cell>
          <cell r="B316" t="str">
            <v>Saint-Romain</v>
          </cell>
          <cell r="C316" t="str">
            <v>AR300</v>
          </cell>
          <cell r="D316" t="str">
            <v>Le Granit</v>
          </cell>
        </row>
        <row r="317">
          <cell r="A317" t="str">
            <v>30105</v>
          </cell>
          <cell r="B317" t="str">
            <v>Stornoway</v>
          </cell>
          <cell r="C317" t="str">
            <v>AR300</v>
          </cell>
          <cell r="D317" t="str">
            <v>Le Granit</v>
          </cell>
        </row>
        <row r="318">
          <cell r="A318" t="str">
            <v>30110</v>
          </cell>
          <cell r="B318" t="str">
            <v>Stratford</v>
          </cell>
          <cell r="C318" t="str">
            <v>AR300</v>
          </cell>
          <cell r="D318" t="str">
            <v>Le Granit</v>
          </cell>
        </row>
        <row r="319">
          <cell r="A319" t="str">
            <v>31008</v>
          </cell>
          <cell r="B319" t="str">
            <v>Beaulac-Garthby</v>
          </cell>
          <cell r="C319" t="str">
            <v>AR310</v>
          </cell>
          <cell r="D319" t="str">
            <v>Les Appalaches</v>
          </cell>
        </row>
        <row r="320">
          <cell r="A320" t="str">
            <v>31015</v>
          </cell>
          <cell r="B320" t="str">
            <v>Disraeli</v>
          </cell>
          <cell r="C320" t="str">
            <v>AR310</v>
          </cell>
          <cell r="D320" t="str">
            <v>Les Appalaches</v>
          </cell>
        </row>
        <row r="321">
          <cell r="A321" t="str">
            <v>31020</v>
          </cell>
          <cell r="B321" t="str">
            <v>Disraeli</v>
          </cell>
          <cell r="C321" t="str">
            <v>AR310</v>
          </cell>
          <cell r="D321" t="str">
            <v>Les Appalaches</v>
          </cell>
        </row>
        <row r="322">
          <cell r="A322" t="str">
            <v>31025</v>
          </cell>
          <cell r="B322" t="str">
            <v>Saint-Jacques-le-Majeur-de-Wolfestown</v>
          </cell>
          <cell r="C322" t="str">
            <v>AR310</v>
          </cell>
          <cell r="D322" t="str">
            <v>Les Appalaches</v>
          </cell>
        </row>
        <row r="323">
          <cell r="A323" t="str">
            <v>31030</v>
          </cell>
          <cell r="B323" t="str">
            <v>Saint-Fortunat</v>
          </cell>
          <cell r="C323" t="str">
            <v>AR310</v>
          </cell>
          <cell r="D323" t="str">
            <v>Les Appalaches</v>
          </cell>
        </row>
        <row r="324">
          <cell r="A324" t="str">
            <v>31035</v>
          </cell>
          <cell r="B324" t="str">
            <v>Saint-Julien</v>
          </cell>
          <cell r="C324" t="str">
            <v>AR310</v>
          </cell>
          <cell r="D324" t="str">
            <v>Les Appalaches</v>
          </cell>
        </row>
        <row r="325">
          <cell r="A325" t="str">
            <v>31040</v>
          </cell>
          <cell r="B325" t="str">
            <v>Irlande</v>
          </cell>
          <cell r="C325" t="str">
            <v>AR310</v>
          </cell>
          <cell r="D325" t="str">
            <v>Les Appalaches</v>
          </cell>
        </row>
        <row r="326">
          <cell r="A326" t="str">
            <v>31045</v>
          </cell>
          <cell r="B326" t="str">
            <v>Saint-Joseph-de-Coleraine</v>
          </cell>
          <cell r="C326" t="str">
            <v>AR310</v>
          </cell>
          <cell r="D326" t="str">
            <v>Les Appalaches</v>
          </cell>
        </row>
        <row r="327">
          <cell r="A327" t="str">
            <v>31050</v>
          </cell>
          <cell r="B327" t="str">
            <v>Sainte-Praxède</v>
          </cell>
          <cell r="C327" t="str">
            <v>AR310</v>
          </cell>
          <cell r="D327" t="str">
            <v>Les Appalaches</v>
          </cell>
        </row>
        <row r="328">
          <cell r="A328" t="str">
            <v>31056</v>
          </cell>
          <cell r="B328" t="str">
            <v>Adstock</v>
          </cell>
          <cell r="C328" t="str">
            <v>AR310</v>
          </cell>
          <cell r="D328" t="str">
            <v>Les Appalaches</v>
          </cell>
        </row>
        <row r="329">
          <cell r="A329" t="str">
            <v>31060</v>
          </cell>
          <cell r="B329" t="str">
            <v>Sainte-Clotilde-de-Beauce</v>
          </cell>
          <cell r="C329" t="str">
            <v>AR310</v>
          </cell>
          <cell r="D329" t="str">
            <v>Les Appalaches</v>
          </cell>
        </row>
        <row r="330">
          <cell r="A330" t="str">
            <v>31084</v>
          </cell>
          <cell r="B330" t="str">
            <v>Thetford Mines</v>
          </cell>
          <cell r="C330" t="str">
            <v>31084</v>
          </cell>
          <cell r="D330" t="str">
            <v>Thetford Mines</v>
          </cell>
        </row>
        <row r="331">
          <cell r="A331" t="str">
            <v>31095</v>
          </cell>
          <cell r="B331" t="str">
            <v>Saint-Adrien-d'Irlande</v>
          </cell>
          <cell r="C331" t="str">
            <v>AR310</v>
          </cell>
          <cell r="D331" t="str">
            <v>Les Appalaches</v>
          </cell>
        </row>
        <row r="332">
          <cell r="A332" t="str">
            <v>31100</v>
          </cell>
          <cell r="B332" t="str">
            <v>Saint-Jean-de-Brébeuf</v>
          </cell>
          <cell r="C332" t="str">
            <v>AR310</v>
          </cell>
          <cell r="D332" t="str">
            <v>Les Appalaches</v>
          </cell>
        </row>
        <row r="333">
          <cell r="A333" t="str">
            <v>31105</v>
          </cell>
          <cell r="B333" t="str">
            <v>Kinnear's Mills</v>
          </cell>
          <cell r="C333" t="str">
            <v>AR310</v>
          </cell>
          <cell r="D333" t="str">
            <v>Les Appalaches</v>
          </cell>
        </row>
        <row r="334">
          <cell r="A334" t="str">
            <v>31122</v>
          </cell>
          <cell r="B334" t="str">
            <v>East Broughton</v>
          </cell>
          <cell r="C334" t="str">
            <v>AR310</v>
          </cell>
          <cell r="D334" t="str">
            <v>Les Appalaches</v>
          </cell>
        </row>
        <row r="335">
          <cell r="A335" t="str">
            <v>31130</v>
          </cell>
          <cell r="B335" t="str">
            <v>Sacré-Coeur-de-Jésus</v>
          </cell>
          <cell r="C335" t="str">
            <v>AR310</v>
          </cell>
          <cell r="D335" t="str">
            <v>Les Appalaches</v>
          </cell>
        </row>
        <row r="336">
          <cell r="A336" t="str">
            <v>31135</v>
          </cell>
          <cell r="B336" t="str">
            <v>Saint-Pierre-de-Broughton</v>
          </cell>
          <cell r="C336" t="str">
            <v>AR310</v>
          </cell>
          <cell r="D336" t="str">
            <v>Les Appalaches</v>
          </cell>
        </row>
        <row r="337">
          <cell r="A337" t="str">
            <v>31140</v>
          </cell>
          <cell r="B337" t="str">
            <v>Saint-Jacques-de-Leeds</v>
          </cell>
          <cell r="C337" t="str">
            <v>AR310</v>
          </cell>
          <cell r="D337" t="str">
            <v>Les Appalaches</v>
          </cell>
        </row>
        <row r="338">
          <cell r="A338" t="str">
            <v>32013</v>
          </cell>
          <cell r="B338" t="str">
            <v>Saint-Ferdinand</v>
          </cell>
          <cell r="C338" t="str">
            <v>AR320</v>
          </cell>
          <cell r="D338" t="str">
            <v>L'Érable</v>
          </cell>
        </row>
        <row r="339">
          <cell r="A339" t="str">
            <v>32023</v>
          </cell>
          <cell r="B339" t="str">
            <v>Sainte-Sophie-d'Halifax</v>
          </cell>
          <cell r="C339" t="str">
            <v>AR320</v>
          </cell>
          <cell r="D339" t="str">
            <v>L'Érable</v>
          </cell>
        </row>
        <row r="340">
          <cell r="A340" t="str">
            <v>32033</v>
          </cell>
          <cell r="B340" t="str">
            <v>Princeville</v>
          </cell>
          <cell r="C340" t="str">
            <v>AR320</v>
          </cell>
          <cell r="D340" t="str">
            <v>L'Érable</v>
          </cell>
        </row>
        <row r="341">
          <cell r="A341" t="str">
            <v>32040</v>
          </cell>
          <cell r="B341" t="str">
            <v>Plessisville</v>
          </cell>
          <cell r="C341" t="str">
            <v>AR320</v>
          </cell>
          <cell r="D341" t="str">
            <v>L'Érable</v>
          </cell>
        </row>
        <row r="342">
          <cell r="A342" t="str">
            <v>32045</v>
          </cell>
          <cell r="B342" t="str">
            <v>Plessisville</v>
          </cell>
          <cell r="C342" t="str">
            <v>AR320</v>
          </cell>
          <cell r="D342" t="str">
            <v>L'Érable</v>
          </cell>
        </row>
        <row r="343">
          <cell r="A343" t="str">
            <v>32050</v>
          </cell>
          <cell r="B343" t="str">
            <v>Saint-Pierre-Baptiste</v>
          </cell>
          <cell r="C343" t="str">
            <v>AR320</v>
          </cell>
          <cell r="D343" t="str">
            <v>L'Érable</v>
          </cell>
        </row>
        <row r="344">
          <cell r="A344" t="str">
            <v>32058</v>
          </cell>
          <cell r="B344" t="str">
            <v>Inverness</v>
          </cell>
          <cell r="C344" t="str">
            <v>AR320</v>
          </cell>
          <cell r="D344" t="str">
            <v>L'Érable</v>
          </cell>
        </row>
        <row r="345">
          <cell r="A345" t="str">
            <v>32065</v>
          </cell>
          <cell r="B345" t="str">
            <v>Lyster</v>
          </cell>
          <cell r="C345" t="str">
            <v>AR320</v>
          </cell>
          <cell r="D345" t="str">
            <v>L'Érable</v>
          </cell>
        </row>
        <row r="346">
          <cell r="A346" t="str">
            <v>32072</v>
          </cell>
          <cell r="B346" t="str">
            <v>Laurierville</v>
          </cell>
          <cell r="C346" t="str">
            <v>AR320</v>
          </cell>
          <cell r="D346" t="str">
            <v>L'Érable</v>
          </cell>
        </row>
        <row r="347">
          <cell r="A347" t="str">
            <v>32080</v>
          </cell>
          <cell r="B347" t="str">
            <v>Notre-Dame-de-Lourdes</v>
          </cell>
          <cell r="C347" t="str">
            <v>AR320</v>
          </cell>
          <cell r="D347" t="str">
            <v>L'Érable</v>
          </cell>
        </row>
        <row r="348">
          <cell r="A348" t="str">
            <v>32085</v>
          </cell>
          <cell r="B348" t="str">
            <v>Villeroy</v>
          </cell>
          <cell r="C348" t="str">
            <v>AR320</v>
          </cell>
          <cell r="D348" t="str">
            <v>L'Érable</v>
          </cell>
        </row>
        <row r="349">
          <cell r="A349" t="str">
            <v>33007</v>
          </cell>
          <cell r="B349" t="str">
            <v>Saint-Sylvestre</v>
          </cell>
          <cell r="C349" t="str">
            <v>AR330</v>
          </cell>
          <cell r="D349" t="str">
            <v>Lotbinière</v>
          </cell>
        </row>
        <row r="350">
          <cell r="A350" t="str">
            <v>33017</v>
          </cell>
          <cell r="B350" t="str">
            <v>Sainte-Agathe-de-Lotbinière</v>
          </cell>
          <cell r="C350" t="str">
            <v>AR330</v>
          </cell>
          <cell r="D350" t="str">
            <v>Lotbinière</v>
          </cell>
        </row>
        <row r="351">
          <cell r="A351" t="str">
            <v>33025</v>
          </cell>
          <cell r="B351" t="str">
            <v>Saint-Patrice-de-Beaurivage</v>
          </cell>
          <cell r="C351" t="str">
            <v>AR330</v>
          </cell>
          <cell r="D351" t="str">
            <v>Lotbinière</v>
          </cell>
        </row>
        <row r="352">
          <cell r="A352" t="str">
            <v>33030</v>
          </cell>
          <cell r="B352" t="str">
            <v>Saint-Narcisse-de-Beaurivage</v>
          </cell>
          <cell r="C352" t="str">
            <v>AR330</v>
          </cell>
          <cell r="D352" t="str">
            <v>Lotbinière</v>
          </cell>
        </row>
        <row r="353">
          <cell r="A353" t="str">
            <v>33035</v>
          </cell>
          <cell r="B353" t="str">
            <v>Saint-Gilles</v>
          </cell>
          <cell r="C353" t="str">
            <v>AR330</v>
          </cell>
          <cell r="D353" t="str">
            <v>Lotbinière</v>
          </cell>
        </row>
        <row r="354">
          <cell r="A354" t="str">
            <v>33040</v>
          </cell>
          <cell r="B354" t="str">
            <v>Dosquet</v>
          </cell>
          <cell r="C354" t="str">
            <v>AR330</v>
          </cell>
          <cell r="D354" t="str">
            <v>Lotbinière</v>
          </cell>
        </row>
        <row r="355">
          <cell r="A355" t="str">
            <v>33045</v>
          </cell>
          <cell r="B355" t="str">
            <v>Saint-Agapit</v>
          </cell>
          <cell r="C355" t="str">
            <v>AR330</v>
          </cell>
          <cell r="D355" t="str">
            <v>Lotbinière</v>
          </cell>
        </row>
        <row r="356">
          <cell r="A356" t="str">
            <v>33052</v>
          </cell>
          <cell r="B356" t="str">
            <v>Saint-Flavien</v>
          </cell>
          <cell r="C356" t="str">
            <v>AR330</v>
          </cell>
          <cell r="D356" t="str">
            <v>Lotbinière</v>
          </cell>
        </row>
        <row r="357">
          <cell r="A357" t="str">
            <v>33060</v>
          </cell>
          <cell r="B357" t="str">
            <v>Laurier-Station</v>
          </cell>
          <cell r="C357" t="str">
            <v>AR330</v>
          </cell>
          <cell r="D357" t="str">
            <v>Lotbinière</v>
          </cell>
        </row>
        <row r="358">
          <cell r="A358" t="str">
            <v>33065</v>
          </cell>
          <cell r="B358" t="str">
            <v>Saint-Janvier-de-Joly</v>
          </cell>
          <cell r="C358" t="str">
            <v>AR330</v>
          </cell>
          <cell r="D358" t="str">
            <v>Lotbinière</v>
          </cell>
        </row>
        <row r="359">
          <cell r="A359" t="str">
            <v>33070</v>
          </cell>
          <cell r="B359" t="str">
            <v>Val-Alain</v>
          </cell>
          <cell r="C359" t="str">
            <v>AR330</v>
          </cell>
          <cell r="D359" t="str">
            <v>Lotbinière</v>
          </cell>
        </row>
        <row r="360">
          <cell r="A360" t="str">
            <v>33080</v>
          </cell>
          <cell r="B360" t="str">
            <v>Saint-Édouard-de-Lotbinière</v>
          </cell>
          <cell r="C360" t="str">
            <v>AR330</v>
          </cell>
          <cell r="D360" t="str">
            <v>Lotbinière</v>
          </cell>
        </row>
        <row r="361">
          <cell r="A361" t="str">
            <v>33085</v>
          </cell>
          <cell r="B361" t="str">
            <v>Notre-Dame-du-Sacré-Coeur-d'Issoudun</v>
          </cell>
          <cell r="C361" t="str">
            <v>AR330</v>
          </cell>
          <cell r="D361" t="str">
            <v>Lotbinière</v>
          </cell>
        </row>
        <row r="362">
          <cell r="A362" t="str">
            <v>33090</v>
          </cell>
          <cell r="B362" t="str">
            <v>Saint-Apollinaire</v>
          </cell>
          <cell r="C362" t="str">
            <v>AR330</v>
          </cell>
          <cell r="D362" t="str">
            <v>Lotbinière</v>
          </cell>
        </row>
        <row r="363">
          <cell r="A363" t="str">
            <v>33095</v>
          </cell>
          <cell r="B363" t="str">
            <v>Saint-Antoine-de-Tilly</v>
          </cell>
          <cell r="C363" t="str">
            <v>AR330</v>
          </cell>
          <cell r="D363" t="str">
            <v>Lotbinière</v>
          </cell>
        </row>
        <row r="364">
          <cell r="A364" t="str">
            <v>33102</v>
          </cell>
          <cell r="B364" t="str">
            <v>Sainte-Croix</v>
          </cell>
          <cell r="C364" t="str">
            <v>AR330</v>
          </cell>
          <cell r="D364" t="str">
            <v>Lotbinière</v>
          </cell>
        </row>
        <row r="365">
          <cell r="A365" t="str">
            <v>33115</v>
          </cell>
          <cell r="B365" t="str">
            <v>Lotbinière</v>
          </cell>
          <cell r="C365" t="str">
            <v>AR330</v>
          </cell>
          <cell r="D365" t="str">
            <v>Lotbinière</v>
          </cell>
        </row>
        <row r="366">
          <cell r="A366" t="str">
            <v>33123</v>
          </cell>
          <cell r="B366" t="str">
            <v>Leclercville</v>
          </cell>
          <cell r="C366" t="str">
            <v>AR330</v>
          </cell>
          <cell r="D366" t="str">
            <v>Lotbinière</v>
          </cell>
        </row>
        <row r="367">
          <cell r="A367" t="str">
            <v>34007</v>
          </cell>
          <cell r="B367" t="str">
            <v>Neuville</v>
          </cell>
          <cell r="C367" t="str">
            <v>AR340</v>
          </cell>
          <cell r="D367" t="str">
            <v>Portneuf</v>
          </cell>
        </row>
        <row r="368">
          <cell r="A368" t="str">
            <v>34017</v>
          </cell>
          <cell r="B368" t="str">
            <v>Pont-Rouge</v>
          </cell>
          <cell r="C368" t="str">
            <v>AR340</v>
          </cell>
          <cell r="D368" t="str">
            <v>Portneuf</v>
          </cell>
        </row>
        <row r="369">
          <cell r="A369" t="str">
            <v>34025</v>
          </cell>
          <cell r="B369" t="str">
            <v>Donnacona</v>
          </cell>
          <cell r="C369" t="str">
            <v>AR340</v>
          </cell>
          <cell r="D369" t="str">
            <v>Portneuf</v>
          </cell>
        </row>
        <row r="370">
          <cell r="A370" t="str">
            <v>34030</v>
          </cell>
          <cell r="B370" t="str">
            <v>Cap-Santé</v>
          </cell>
          <cell r="C370" t="str">
            <v>AR340</v>
          </cell>
          <cell r="D370" t="str">
            <v>Portneuf</v>
          </cell>
        </row>
        <row r="371">
          <cell r="A371" t="str">
            <v>34038</v>
          </cell>
          <cell r="B371" t="str">
            <v>Saint-Basile</v>
          </cell>
          <cell r="C371" t="str">
            <v>AR340</v>
          </cell>
          <cell r="D371" t="str">
            <v>Portneuf</v>
          </cell>
        </row>
        <row r="372">
          <cell r="A372" t="str">
            <v>34048</v>
          </cell>
          <cell r="B372" t="str">
            <v>Portneuf</v>
          </cell>
          <cell r="C372" t="str">
            <v>AR340</v>
          </cell>
          <cell r="D372" t="str">
            <v>Portneuf</v>
          </cell>
        </row>
        <row r="373">
          <cell r="A373" t="str">
            <v>34058</v>
          </cell>
          <cell r="B373" t="str">
            <v>Deschambault-Grondines</v>
          </cell>
          <cell r="C373" t="str">
            <v>AR340</v>
          </cell>
          <cell r="D373" t="str">
            <v>Portneuf</v>
          </cell>
        </row>
        <row r="374">
          <cell r="A374" t="str">
            <v>34060</v>
          </cell>
          <cell r="B374" t="str">
            <v>Saint-Gilbert</v>
          </cell>
          <cell r="C374" t="str">
            <v>AR340</v>
          </cell>
          <cell r="D374" t="str">
            <v>Portneuf</v>
          </cell>
        </row>
        <row r="375">
          <cell r="A375" t="str">
            <v>34065</v>
          </cell>
          <cell r="B375" t="str">
            <v>Saint-Marc-des-Carrières</v>
          </cell>
          <cell r="C375" t="str">
            <v>AR340</v>
          </cell>
          <cell r="D375" t="str">
            <v>Portneuf</v>
          </cell>
        </row>
        <row r="376">
          <cell r="A376" t="str">
            <v>34078</v>
          </cell>
          <cell r="B376" t="str">
            <v>Saint-Casimir</v>
          </cell>
          <cell r="C376" t="str">
            <v>AR340</v>
          </cell>
          <cell r="D376" t="str">
            <v>Portneuf</v>
          </cell>
        </row>
        <row r="377">
          <cell r="A377" t="str">
            <v>34085</v>
          </cell>
          <cell r="B377" t="str">
            <v>Saint-Thuribe</v>
          </cell>
          <cell r="C377" t="str">
            <v>AR340</v>
          </cell>
          <cell r="D377" t="str">
            <v>Portneuf</v>
          </cell>
        </row>
        <row r="378">
          <cell r="A378" t="str">
            <v>34090</v>
          </cell>
          <cell r="B378" t="str">
            <v>Saint-Ubalde</v>
          </cell>
          <cell r="C378" t="str">
            <v>AR340</v>
          </cell>
          <cell r="D378" t="str">
            <v>Portneuf</v>
          </cell>
        </row>
        <row r="379">
          <cell r="A379" t="str">
            <v>34097</v>
          </cell>
          <cell r="B379" t="str">
            <v>Saint-Alban</v>
          </cell>
          <cell r="C379" t="str">
            <v>AR340</v>
          </cell>
          <cell r="D379" t="str">
            <v>Portneuf</v>
          </cell>
        </row>
        <row r="380">
          <cell r="A380" t="str">
            <v>34105</v>
          </cell>
          <cell r="B380" t="str">
            <v>Sainte-Christine-d'Auvergne</v>
          </cell>
          <cell r="C380" t="str">
            <v>AR340</v>
          </cell>
          <cell r="D380" t="str">
            <v>Portneuf</v>
          </cell>
        </row>
        <row r="381">
          <cell r="A381" t="str">
            <v>34115</v>
          </cell>
          <cell r="B381" t="str">
            <v>Saint-Léonard-de-Portneuf</v>
          </cell>
          <cell r="C381" t="str">
            <v>AR340</v>
          </cell>
          <cell r="D381" t="str">
            <v>Portneuf</v>
          </cell>
        </row>
        <row r="382">
          <cell r="A382" t="str">
            <v>34120</v>
          </cell>
          <cell r="B382" t="str">
            <v>Lac-Sergent</v>
          </cell>
          <cell r="C382" t="str">
            <v>AR340</v>
          </cell>
          <cell r="D382" t="str">
            <v>Portneuf</v>
          </cell>
        </row>
        <row r="383">
          <cell r="A383" t="str">
            <v>34128</v>
          </cell>
          <cell r="B383" t="str">
            <v>Saint-Raymond</v>
          </cell>
          <cell r="C383" t="str">
            <v>AR340</v>
          </cell>
          <cell r="D383" t="str">
            <v>Portneuf</v>
          </cell>
        </row>
        <row r="384">
          <cell r="A384" t="str">
            <v>34135</v>
          </cell>
          <cell r="B384" t="str">
            <v>Rivière-à-Pierre</v>
          </cell>
          <cell r="C384" t="str">
            <v>AR340</v>
          </cell>
          <cell r="D384" t="str">
            <v>Portneuf</v>
          </cell>
        </row>
        <row r="385">
          <cell r="A385" t="str">
            <v>35005</v>
          </cell>
          <cell r="B385" t="str">
            <v>Notre-Dame-de-Montauban</v>
          </cell>
          <cell r="C385" t="str">
            <v>AR350</v>
          </cell>
          <cell r="D385" t="str">
            <v>Mékinac</v>
          </cell>
        </row>
        <row r="386">
          <cell r="A386" t="str">
            <v>35010</v>
          </cell>
          <cell r="B386" t="str">
            <v>Lac-aux-Sables</v>
          </cell>
          <cell r="C386" t="str">
            <v>AR350</v>
          </cell>
          <cell r="D386" t="str">
            <v>Mékinac</v>
          </cell>
        </row>
        <row r="387">
          <cell r="A387" t="str">
            <v>35015</v>
          </cell>
          <cell r="B387" t="str">
            <v>Saint-Adelphe</v>
          </cell>
          <cell r="C387" t="str">
            <v>AR350</v>
          </cell>
          <cell r="D387" t="str">
            <v>Mékinac</v>
          </cell>
        </row>
        <row r="388">
          <cell r="A388" t="str">
            <v>35020</v>
          </cell>
          <cell r="B388" t="str">
            <v>Saint-Séverin</v>
          </cell>
          <cell r="C388" t="str">
            <v>AR350</v>
          </cell>
          <cell r="D388" t="str">
            <v>Mékinac</v>
          </cell>
        </row>
        <row r="389">
          <cell r="A389" t="str">
            <v>35027</v>
          </cell>
          <cell r="B389" t="str">
            <v>Saint-Tite</v>
          </cell>
          <cell r="C389" t="str">
            <v>AR350</v>
          </cell>
          <cell r="D389" t="str">
            <v>Mékinac</v>
          </cell>
        </row>
        <row r="390">
          <cell r="A390" t="str">
            <v>35035</v>
          </cell>
          <cell r="B390" t="str">
            <v>Hérouxville</v>
          </cell>
          <cell r="C390" t="str">
            <v>AR350</v>
          </cell>
          <cell r="D390" t="str">
            <v>Mékinac</v>
          </cell>
        </row>
        <row r="391">
          <cell r="A391" t="str">
            <v>35040</v>
          </cell>
          <cell r="B391" t="str">
            <v>Grandes-Piles</v>
          </cell>
          <cell r="C391" t="str">
            <v>AR350</v>
          </cell>
          <cell r="D391" t="str">
            <v>Mékinac</v>
          </cell>
        </row>
        <row r="392">
          <cell r="A392" t="str">
            <v>35045</v>
          </cell>
          <cell r="B392" t="str">
            <v>Saint-Roch-de-Mékinac</v>
          </cell>
          <cell r="C392" t="str">
            <v>AR350</v>
          </cell>
          <cell r="D392" t="str">
            <v>Mékinac</v>
          </cell>
        </row>
        <row r="393">
          <cell r="A393" t="str">
            <v>35050</v>
          </cell>
          <cell r="B393" t="str">
            <v>Sainte-Thècle</v>
          </cell>
          <cell r="C393" t="str">
            <v>AR350</v>
          </cell>
          <cell r="D393" t="str">
            <v>Mékinac</v>
          </cell>
        </row>
        <row r="394">
          <cell r="A394" t="str">
            <v>35055</v>
          </cell>
          <cell r="B394" t="str">
            <v>Trois-Rives</v>
          </cell>
          <cell r="C394" t="str">
            <v>AR350</v>
          </cell>
          <cell r="D394" t="str">
            <v>Mékinac</v>
          </cell>
        </row>
        <row r="395">
          <cell r="A395" t="str">
            <v>36033</v>
          </cell>
          <cell r="B395" t="str">
            <v>Shawinigan</v>
          </cell>
          <cell r="C395" t="str">
            <v>36033</v>
          </cell>
          <cell r="D395" t="str">
            <v>Shawinigan</v>
          </cell>
        </row>
        <row r="396">
          <cell r="A396" t="str">
            <v>37067</v>
          </cell>
          <cell r="B396" t="str">
            <v>Trois-Rivières</v>
          </cell>
          <cell r="C396" t="str">
            <v>37067</v>
          </cell>
          <cell r="D396" t="str">
            <v>Trois-Rivières</v>
          </cell>
        </row>
        <row r="397">
          <cell r="A397" t="str">
            <v>37205</v>
          </cell>
          <cell r="B397" t="str">
            <v>Sainte-Anne-de-la-Pérade</v>
          </cell>
          <cell r="C397" t="str">
            <v>AR372</v>
          </cell>
          <cell r="D397" t="str">
            <v>Les Chenaux</v>
          </cell>
        </row>
        <row r="398">
          <cell r="A398" t="str">
            <v>37210</v>
          </cell>
          <cell r="B398" t="str">
            <v>Batiscan</v>
          </cell>
          <cell r="C398" t="str">
            <v>AR372</v>
          </cell>
          <cell r="D398" t="str">
            <v>Les Chenaux</v>
          </cell>
        </row>
        <row r="399">
          <cell r="A399" t="str">
            <v>37215</v>
          </cell>
          <cell r="B399" t="str">
            <v>Sainte-Geneviève-de-Batiscan</v>
          </cell>
          <cell r="C399" t="str">
            <v>AR372</v>
          </cell>
          <cell r="D399" t="str">
            <v>Les Chenaux</v>
          </cell>
        </row>
        <row r="400">
          <cell r="A400" t="str">
            <v>37220</v>
          </cell>
          <cell r="B400" t="str">
            <v>Champlain</v>
          </cell>
          <cell r="C400" t="str">
            <v>AR372</v>
          </cell>
          <cell r="D400" t="str">
            <v>Les Chenaux</v>
          </cell>
        </row>
        <row r="401">
          <cell r="A401" t="str">
            <v>37225</v>
          </cell>
          <cell r="B401" t="str">
            <v>Saint-Luc-de-Vincennes</v>
          </cell>
          <cell r="C401" t="str">
            <v>AR372</v>
          </cell>
          <cell r="D401" t="str">
            <v>Les Chenaux</v>
          </cell>
        </row>
        <row r="402">
          <cell r="A402" t="str">
            <v>37230</v>
          </cell>
          <cell r="B402" t="str">
            <v>Saint-Maurice</v>
          </cell>
          <cell r="C402" t="str">
            <v>AR372</v>
          </cell>
          <cell r="D402" t="str">
            <v>Les Chenaux</v>
          </cell>
        </row>
        <row r="403">
          <cell r="A403" t="str">
            <v>37235</v>
          </cell>
          <cell r="B403" t="str">
            <v>Notre-Dame-du-Mont-Carmel</v>
          </cell>
          <cell r="C403" t="str">
            <v>AR372</v>
          </cell>
          <cell r="D403" t="str">
            <v>Les Chenaux</v>
          </cell>
        </row>
        <row r="404">
          <cell r="A404" t="str">
            <v>37240</v>
          </cell>
          <cell r="B404" t="str">
            <v>Saint-Narcisse</v>
          </cell>
          <cell r="C404" t="str">
            <v>AR372</v>
          </cell>
          <cell r="D404" t="str">
            <v>Les Chenaux</v>
          </cell>
        </row>
        <row r="405">
          <cell r="A405" t="str">
            <v>37245</v>
          </cell>
          <cell r="B405" t="str">
            <v>Saint-Stanislas</v>
          </cell>
          <cell r="C405" t="str">
            <v>AR372</v>
          </cell>
          <cell r="D405" t="str">
            <v>Les Chenaux</v>
          </cell>
        </row>
        <row r="406">
          <cell r="A406" t="str">
            <v>37250</v>
          </cell>
          <cell r="B406" t="str">
            <v>Saint-Prosper-de-Champlain</v>
          </cell>
          <cell r="C406" t="str">
            <v>AR372</v>
          </cell>
          <cell r="D406" t="str">
            <v>Les Chenaux</v>
          </cell>
        </row>
        <row r="407">
          <cell r="A407" t="str">
            <v>38005</v>
          </cell>
          <cell r="B407" t="str">
            <v>Saint-Sylvère</v>
          </cell>
          <cell r="C407" t="str">
            <v>AR380</v>
          </cell>
          <cell r="D407" t="str">
            <v>Bécancour</v>
          </cell>
        </row>
        <row r="408">
          <cell r="A408" t="str">
            <v>38010</v>
          </cell>
          <cell r="B408" t="str">
            <v>Bécancour</v>
          </cell>
          <cell r="C408" t="str">
            <v>AR380</v>
          </cell>
          <cell r="D408" t="str">
            <v>Bécancour</v>
          </cell>
        </row>
        <row r="409">
          <cell r="A409" t="str">
            <v>38015</v>
          </cell>
          <cell r="B409" t="str">
            <v>Sainte-Marie-de-Blandford</v>
          </cell>
          <cell r="C409" t="str">
            <v>AR380</v>
          </cell>
          <cell r="D409" t="str">
            <v>Bécancour</v>
          </cell>
        </row>
        <row r="410">
          <cell r="A410" t="str">
            <v>38020</v>
          </cell>
          <cell r="B410" t="str">
            <v>Lemieux</v>
          </cell>
          <cell r="C410" t="str">
            <v>AR380</v>
          </cell>
          <cell r="D410" t="str">
            <v>Bécancour</v>
          </cell>
        </row>
        <row r="411">
          <cell r="A411" t="str">
            <v>38028</v>
          </cell>
          <cell r="B411" t="str">
            <v>Manseau</v>
          </cell>
          <cell r="C411" t="str">
            <v>AR380</v>
          </cell>
          <cell r="D411" t="str">
            <v>Bécancour</v>
          </cell>
        </row>
        <row r="412">
          <cell r="A412" t="str">
            <v>38035</v>
          </cell>
          <cell r="B412" t="str">
            <v>Sainte-Françoise</v>
          </cell>
          <cell r="C412" t="str">
            <v>AR380</v>
          </cell>
          <cell r="D412" t="str">
            <v>Bécancour</v>
          </cell>
        </row>
        <row r="413">
          <cell r="A413" t="str">
            <v>38040</v>
          </cell>
          <cell r="B413" t="str">
            <v>Sainte-Sophie-de-Lévrard</v>
          </cell>
          <cell r="C413" t="str">
            <v>AR380</v>
          </cell>
          <cell r="D413" t="str">
            <v>Bécancour</v>
          </cell>
        </row>
        <row r="414">
          <cell r="A414" t="str">
            <v>38047</v>
          </cell>
          <cell r="B414" t="str">
            <v>Fortierville</v>
          </cell>
          <cell r="C414" t="str">
            <v>AR380</v>
          </cell>
          <cell r="D414" t="str">
            <v>Bécancour</v>
          </cell>
        </row>
        <row r="415">
          <cell r="A415" t="str">
            <v>38055</v>
          </cell>
          <cell r="B415" t="str">
            <v>Parisville</v>
          </cell>
          <cell r="C415" t="str">
            <v>AR380</v>
          </cell>
          <cell r="D415" t="str">
            <v>Bécancour</v>
          </cell>
        </row>
        <row r="416">
          <cell r="A416" t="str">
            <v>38060</v>
          </cell>
          <cell r="B416" t="str">
            <v>Sainte-Cécile-de-Lévrard</v>
          </cell>
          <cell r="C416" t="str">
            <v>AR380</v>
          </cell>
          <cell r="D416" t="str">
            <v>Bécancour</v>
          </cell>
        </row>
        <row r="417">
          <cell r="A417" t="str">
            <v>38065</v>
          </cell>
          <cell r="B417" t="str">
            <v>Saint-Pierre-les-Becquets</v>
          </cell>
          <cell r="C417" t="str">
            <v>AR380</v>
          </cell>
          <cell r="D417" t="str">
            <v>Bécancour</v>
          </cell>
        </row>
        <row r="418">
          <cell r="A418" t="str">
            <v>38070</v>
          </cell>
          <cell r="B418" t="str">
            <v>Deschaillons-sur-Saint-Laurent</v>
          </cell>
          <cell r="C418" t="str">
            <v>AR380</v>
          </cell>
          <cell r="D418" t="str">
            <v>Bécancour</v>
          </cell>
        </row>
        <row r="419">
          <cell r="A419" t="str">
            <v>39005</v>
          </cell>
          <cell r="B419" t="str">
            <v>Saints-Martyrs-Canadiens</v>
          </cell>
          <cell r="C419" t="str">
            <v>AR390</v>
          </cell>
          <cell r="D419" t="str">
            <v>Arthabaska</v>
          </cell>
        </row>
        <row r="420">
          <cell r="A420" t="str">
            <v>39010</v>
          </cell>
          <cell r="B420" t="str">
            <v>Ham-Nord</v>
          </cell>
          <cell r="C420" t="str">
            <v>AR390</v>
          </cell>
          <cell r="D420" t="str">
            <v>Arthabaska</v>
          </cell>
        </row>
        <row r="421">
          <cell r="A421" t="str">
            <v>39015</v>
          </cell>
          <cell r="B421" t="str">
            <v>Notre-Dame-de-Ham</v>
          </cell>
          <cell r="C421" t="str">
            <v>AR390</v>
          </cell>
          <cell r="D421" t="str">
            <v>Arthabaska</v>
          </cell>
        </row>
        <row r="422">
          <cell r="A422" t="str">
            <v>39020</v>
          </cell>
          <cell r="B422" t="str">
            <v>Saint-Rémi-de-Tingwick</v>
          </cell>
          <cell r="C422" t="str">
            <v>AR390</v>
          </cell>
          <cell r="D422" t="str">
            <v>Arthabaska</v>
          </cell>
        </row>
        <row r="423">
          <cell r="A423" t="str">
            <v>39025</v>
          </cell>
          <cell r="B423" t="str">
            <v>Tingwick</v>
          </cell>
          <cell r="C423" t="str">
            <v>AR390</v>
          </cell>
          <cell r="D423" t="str">
            <v>Arthabaska</v>
          </cell>
        </row>
        <row r="424">
          <cell r="A424" t="str">
            <v>39030</v>
          </cell>
          <cell r="B424" t="str">
            <v>Chesterville</v>
          </cell>
          <cell r="C424" t="str">
            <v>AR390</v>
          </cell>
          <cell r="D424" t="str">
            <v>Arthabaska</v>
          </cell>
        </row>
        <row r="425">
          <cell r="A425" t="str">
            <v>39035</v>
          </cell>
          <cell r="B425" t="str">
            <v>Sainte-Hélène-de-Chester</v>
          </cell>
          <cell r="C425" t="str">
            <v>AR390</v>
          </cell>
          <cell r="D425" t="str">
            <v>Arthabaska</v>
          </cell>
        </row>
        <row r="426">
          <cell r="A426" t="str">
            <v>39043</v>
          </cell>
          <cell r="B426" t="str">
            <v>Saint-Norbert-d'Arthabaska</v>
          </cell>
          <cell r="C426" t="str">
            <v>AR390</v>
          </cell>
          <cell r="D426" t="str">
            <v>Arthabaska</v>
          </cell>
        </row>
        <row r="427">
          <cell r="A427" t="str">
            <v>39060</v>
          </cell>
          <cell r="B427" t="str">
            <v>Saint-Christophe-d'Arthabaska</v>
          </cell>
          <cell r="C427" t="str">
            <v>AR390</v>
          </cell>
          <cell r="D427" t="str">
            <v>Arthabaska</v>
          </cell>
        </row>
        <row r="428">
          <cell r="A428" t="str">
            <v>39062</v>
          </cell>
          <cell r="B428" t="str">
            <v>Victoriaville</v>
          </cell>
          <cell r="C428" t="str">
            <v>39062</v>
          </cell>
          <cell r="D428" t="str">
            <v>Victoriaville</v>
          </cell>
        </row>
        <row r="429">
          <cell r="A429" t="str">
            <v>39077</v>
          </cell>
          <cell r="B429" t="str">
            <v>Warwick</v>
          </cell>
          <cell r="C429" t="str">
            <v>39077</v>
          </cell>
          <cell r="D429" t="str">
            <v>Warwick</v>
          </cell>
        </row>
        <row r="430">
          <cell r="A430" t="str">
            <v>39085</v>
          </cell>
          <cell r="B430" t="str">
            <v>Saint-Albert</v>
          </cell>
          <cell r="C430" t="str">
            <v>AR390</v>
          </cell>
          <cell r="D430" t="str">
            <v>Arthabaska</v>
          </cell>
        </row>
        <row r="431">
          <cell r="A431" t="str">
            <v>39090</v>
          </cell>
          <cell r="B431" t="str">
            <v>Sainte-Élizabeth-de-Warwick</v>
          </cell>
          <cell r="C431" t="str">
            <v>AR390</v>
          </cell>
          <cell r="D431" t="str">
            <v>Arthabaska</v>
          </cell>
        </row>
        <row r="432">
          <cell r="A432" t="str">
            <v>39097</v>
          </cell>
          <cell r="B432" t="str">
            <v>Kingsey Falls</v>
          </cell>
          <cell r="C432" t="str">
            <v>AR390</v>
          </cell>
          <cell r="D432" t="str">
            <v>Arthabaska</v>
          </cell>
        </row>
        <row r="433">
          <cell r="A433" t="str">
            <v>39105</v>
          </cell>
          <cell r="B433" t="str">
            <v>Sainte-Séraphine</v>
          </cell>
          <cell r="C433" t="str">
            <v>AR390</v>
          </cell>
          <cell r="D433" t="str">
            <v>Arthabaska</v>
          </cell>
        </row>
        <row r="434">
          <cell r="A434" t="str">
            <v>39117</v>
          </cell>
          <cell r="B434" t="str">
            <v>Sainte-Clotilde-de-Horton</v>
          </cell>
          <cell r="C434" t="str">
            <v>AR390</v>
          </cell>
          <cell r="D434" t="str">
            <v>Arthabaska</v>
          </cell>
        </row>
        <row r="435">
          <cell r="A435" t="str">
            <v>39130</v>
          </cell>
          <cell r="B435" t="str">
            <v>Saint-Samuel</v>
          </cell>
          <cell r="C435" t="str">
            <v>AR390</v>
          </cell>
          <cell r="D435" t="str">
            <v>Arthabaska</v>
          </cell>
        </row>
        <row r="436">
          <cell r="A436" t="str">
            <v>39135</v>
          </cell>
          <cell r="B436" t="str">
            <v>Saint-Valère</v>
          </cell>
          <cell r="C436" t="str">
            <v>AR390</v>
          </cell>
          <cell r="D436" t="str">
            <v>Arthabaska</v>
          </cell>
        </row>
        <row r="437">
          <cell r="A437" t="str">
            <v>39145</v>
          </cell>
          <cell r="B437" t="str">
            <v>Saint-Rosaire</v>
          </cell>
          <cell r="C437" t="str">
            <v>AR390</v>
          </cell>
          <cell r="D437" t="str">
            <v>Arthabaska</v>
          </cell>
        </row>
        <row r="438">
          <cell r="A438" t="str">
            <v>39150</v>
          </cell>
          <cell r="B438" t="str">
            <v>Sainte-Anne-du-Sault</v>
          </cell>
          <cell r="C438" t="str">
            <v>AR390</v>
          </cell>
          <cell r="D438" t="str">
            <v>Arthabaska</v>
          </cell>
        </row>
        <row r="439">
          <cell r="A439" t="str">
            <v>39155</v>
          </cell>
          <cell r="B439" t="str">
            <v>Daveluyville</v>
          </cell>
          <cell r="C439" t="str">
            <v>AR390</v>
          </cell>
          <cell r="D439" t="str">
            <v>Arthabaska</v>
          </cell>
        </row>
        <row r="440">
          <cell r="A440" t="str">
            <v>39165</v>
          </cell>
          <cell r="B440" t="str">
            <v>Maddington Falls</v>
          </cell>
          <cell r="C440" t="str">
            <v>AR390</v>
          </cell>
          <cell r="D440" t="str">
            <v>Arthabaska</v>
          </cell>
        </row>
        <row r="441">
          <cell r="A441" t="str">
            <v>39170</v>
          </cell>
          <cell r="B441" t="str">
            <v>Saint-Louis-de-Blandford</v>
          </cell>
          <cell r="C441" t="str">
            <v>AR390</v>
          </cell>
          <cell r="D441" t="str">
            <v>Arthabaska</v>
          </cell>
        </row>
        <row r="442">
          <cell r="A442" t="str">
            <v>40005</v>
          </cell>
          <cell r="B442" t="str">
            <v>Ham-Sud</v>
          </cell>
          <cell r="C442" t="str">
            <v>AR400</v>
          </cell>
          <cell r="D442" t="str">
            <v>Les Sources</v>
          </cell>
        </row>
        <row r="443">
          <cell r="A443" t="str">
            <v>40010</v>
          </cell>
          <cell r="B443" t="str">
            <v>Saint-Adrien</v>
          </cell>
          <cell r="C443" t="str">
            <v>AR400</v>
          </cell>
          <cell r="D443" t="str">
            <v>Les Sources</v>
          </cell>
        </row>
        <row r="444">
          <cell r="A444" t="str">
            <v>40017</v>
          </cell>
          <cell r="B444" t="str">
            <v>Wotton</v>
          </cell>
          <cell r="C444" t="str">
            <v>AR400</v>
          </cell>
          <cell r="D444" t="str">
            <v>Les Sources</v>
          </cell>
        </row>
        <row r="445">
          <cell r="A445" t="str">
            <v>40025</v>
          </cell>
          <cell r="B445" t="str">
            <v>Saint-Camille</v>
          </cell>
          <cell r="C445" t="str">
            <v>AR400</v>
          </cell>
          <cell r="D445" t="str">
            <v>Les Sources</v>
          </cell>
        </row>
        <row r="446">
          <cell r="A446" t="str">
            <v>40032</v>
          </cell>
          <cell r="B446" t="str">
            <v>Saint-Georges-de-Windsor</v>
          </cell>
          <cell r="C446" t="str">
            <v>AR400</v>
          </cell>
          <cell r="D446" t="str">
            <v>Les Sources</v>
          </cell>
        </row>
        <row r="447">
          <cell r="A447" t="str">
            <v>40043</v>
          </cell>
          <cell r="B447" t="str">
            <v>Asbestos</v>
          </cell>
          <cell r="C447" t="str">
            <v>AR400</v>
          </cell>
          <cell r="D447" t="str">
            <v>Les Sources</v>
          </cell>
        </row>
        <row r="448">
          <cell r="A448" t="str">
            <v>40047</v>
          </cell>
          <cell r="B448" t="str">
            <v>Danville</v>
          </cell>
          <cell r="C448" t="str">
            <v>AR400</v>
          </cell>
          <cell r="D448" t="str">
            <v>Les Sources</v>
          </cell>
        </row>
        <row r="449">
          <cell r="A449" t="str">
            <v>41012</v>
          </cell>
          <cell r="B449" t="str">
            <v>Saint-Isidore-de-Clifton</v>
          </cell>
          <cell r="C449" t="str">
            <v>AR410</v>
          </cell>
          <cell r="D449" t="str">
            <v>Le Haut-Saint-François</v>
          </cell>
        </row>
        <row r="450">
          <cell r="A450" t="str">
            <v>41020</v>
          </cell>
          <cell r="B450" t="str">
            <v>Chartierville</v>
          </cell>
          <cell r="C450" t="str">
            <v>AR410</v>
          </cell>
          <cell r="D450" t="str">
            <v>Le Haut-Saint-François</v>
          </cell>
        </row>
        <row r="451">
          <cell r="A451" t="str">
            <v>41027</v>
          </cell>
          <cell r="B451" t="str">
            <v>La Patrie</v>
          </cell>
          <cell r="C451" t="str">
            <v>AR410</v>
          </cell>
          <cell r="D451" t="str">
            <v>Le Haut-Saint-François</v>
          </cell>
        </row>
        <row r="452">
          <cell r="A452" t="str">
            <v>41037</v>
          </cell>
          <cell r="B452" t="str">
            <v>Newport</v>
          </cell>
          <cell r="C452" t="str">
            <v>AR410</v>
          </cell>
          <cell r="D452" t="str">
            <v>Le Haut-Saint-François</v>
          </cell>
        </row>
        <row r="453">
          <cell r="A453" t="str">
            <v>41038</v>
          </cell>
          <cell r="B453" t="str">
            <v>Cookshire-Eaton</v>
          </cell>
          <cell r="C453" t="str">
            <v>AR410</v>
          </cell>
          <cell r="D453" t="str">
            <v>Le Haut-Saint-François</v>
          </cell>
        </row>
        <row r="454">
          <cell r="A454" t="str">
            <v>41055</v>
          </cell>
          <cell r="B454" t="str">
            <v>Ascot Corner</v>
          </cell>
          <cell r="C454" t="str">
            <v>AR410</v>
          </cell>
          <cell r="D454" t="str">
            <v>Le Haut-Saint-François</v>
          </cell>
        </row>
        <row r="455">
          <cell r="A455" t="str">
            <v>41060</v>
          </cell>
          <cell r="B455" t="str">
            <v>East Angus</v>
          </cell>
          <cell r="C455" t="str">
            <v>AR410</v>
          </cell>
          <cell r="D455" t="str">
            <v>Le Haut-Saint-François</v>
          </cell>
        </row>
        <row r="456">
          <cell r="A456" t="str">
            <v>41065</v>
          </cell>
          <cell r="B456" t="str">
            <v>Westbury</v>
          </cell>
          <cell r="C456" t="str">
            <v>AR410</v>
          </cell>
          <cell r="D456" t="str">
            <v>Le Haut-Saint-François</v>
          </cell>
        </row>
        <row r="457">
          <cell r="A457" t="str">
            <v>41070</v>
          </cell>
          <cell r="B457" t="str">
            <v>Bury</v>
          </cell>
          <cell r="C457" t="str">
            <v>AR410</v>
          </cell>
          <cell r="D457" t="str">
            <v>Le Haut-Saint-François</v>
          </cell>
        </row>
        <row r="458">
          <cell r="A458" t="str">
            <v>41075</v>
          </cell>
          <cell r="B458" t="str">
            <v>Hampden</v>
          </cell>
          <cell r="C458" t="str">
            <v>AR410</v>
          </cell>
          <cell r="D458" t="str">
            <v>Le Haut-Saint-François</v>
          </cell>
        </row>
        <row r="459">
          <cell r="A459" t="str">
            <v>41080</v>
          </cell>
          <cell r="B459" t="str">
            <v>Scotstown</v>
          </cell>
          <cell r="C459" t="str">
            <v>AR410</v>
          </cell>
          <cell r="D459" t="str">
            <v>Le Haut-Saint-François</v>
          </cell>
        </row>
        <row r="460">
          <cell r="A460" t="str">
            <v>41085</v>
          </cell>
          <cell r="B460" t="str">
            <v>Lingwick</v>
          </cell>
          <cell r="C460" t="str">
            <v>AR410</v>
          </cell>
          <cell r="D460" t="str">
            <v>Le Haut-Saint-François</v>
          </cell>
        </row>
        <row r="461">
          <cell r="A461" t="str">
            <v>41098</v>
          </cell>
          <cell r="B461" t="str">
            <v>Weedon</v>
          </cell>
          <cell r="C461" t="str">
            <v>AR410</v>
          </cell>
          <cell r="D461" t="str">
            <v>Le Haut-Saint-François</v>
          </cell>
        </row>
        <row r="462">
          <cell r="A462" t="str">
            <v>41117</v>
          </cell>
          <cell r="B462" t="str">
            <v>Dudswell</v>
          </cell>
          <cell r="C462" t="str">
            <v>AR410</v>
          </cell>
          <cell r="D462" t="str">
            <v>Le Haut-Saint-François</v>
          </cell>
        </row>
        <row r="463">
          <cell r="A463" t="str">
            <v>42005</v>
          </cell>
          <cell r="B463" t="str">
            <v>Stoke</v>
          </cell>
          <cell r="C463" t="str">
            <v>AR420</v>
          </cell>
          <cell r="D463" t="str">
            <v>Le Val-Saint-François</v>
          </cell>
        </row>
        <row r="464">
          <cell r="A464" t="str">
            <v>42020</v>
          </cell>
          <cell r="B464" t="str">
            <v>Saint-François-Xavier-de-Brompton</v>
          </cell>
          <cell r="C464" t="str">
            <v>AR420</v>
          </cell>
          <cell r="D464" t="str">
            <v>Le Val-Saint-François</v>
          </cell>
        </row>
        <row r="465">
          <cell r="A465" t="str">
            <v>42025</v>
          </cell>
          <cell r="B465" t="str">
            <v>Saint-Denis-de-Brompton</v>
          </cell>
          <cell r="C465" t="str">
            <v>AR420</v>
          </cell>
          <cell r="D465" t="str">
            <v>Le Val-Saint-François</v>
          </cell>
        </row>
        <row r="466">
          <cell r="A466" t="str">
            <v>42032</v>
          </cell>
          <cell r="B466" t="str">
            <v>Racine</v>
          </cell>
          <cell r="C466" t="str">
            <v>AR420</v>
          </cell>
          <cell r="D466" t="str">
            <v>Le Val-Saint-François</v>
          </cell>
        </row>
        <row r="467">
          <cell r="A467" t="str">
            <v>42040</v>
          </cell>
          <cell r="B467" t="str">
            <v>Bonsecours</v>
          </cell>
          <cell r="C467" t="str">
            <v>AR420</v>
          </cell>
          <cell r="D467" t="str">
            <v>Le Val-Saint-François</v>
          </cell>
        </row>
        <row r="468">
          <cell r="A468" t="str">
            <v>42045</v>
          </cell>
          <cell r="B468" t="str">
            <v>Lawrenceville</v>
          </cell>
          <cell r="C468" t="str">
            <v>AR420</v>
          </cell>
          <cell r="D468" t="str">
            <v>Le Val-Saint-François</v>
          </cell>
        </row>
        <row r="469">
          <cell r="A469" t="str">
            <v>42050</v>
          </cell>
          <cell r="B469" t="str">
            <v>Sainte-Anne-de-la-Rochelle</v>
          </cell>
          <cell r="C469" t="str">
            <v>AR420</v>
          </cell>
          <cell r="D469" t="str">
            <v>Le Val-Saint-François</v>
          </cell>
        </row>
        <row r="470">
          <cell r="A470" t="str">
            <v>42055</v>
          </cell>
          <cell r="B470" t="str">
            <v>Valcourt</v>
          </cell>
          <cell r="C470" t="str">
            <v>AR420</v>
          </cell>
          <cell r="D470" t="str">
            <v>Le Val-Saint-François</v>
          </cell>
        </row>
        <row r="471">
          <cell r="A471" t="str">
            <v>42060</v>
          </cell>
          <cell r="B471" t="str">
            <v>Valcourt</v>
          </cell>
          <cell r="C471" t="str">
            <v>AR420</v>
          </cell>
          <cell r="D471" t="str">
            <v>Le Val-Saint-François</v>
          </cell>
        </row>
        <row r="472">
          <cell r="A472" t="str">
            <v>42065</v>
          </cell>
          <cell r="B472" t="str">
            <v>Maricourt</v>
          </cell>
          <cell r="C472" t="str">
            <v>AR420</v>
          </cell>
          <cell r="D472" t="str">
            <v>Le Val-Saint-François</v>
          </cell>
        </row>
        <row r="473">
          <cell r="A473" t="str">
            <v>42070</v>
          </cell>
          <cell r="B473" t="str">
            <v>Kingsbury</v>
          </cell>
          <cell r="C473" t="str">
            <v>AR420</v>
          </cell>
          <cell r="D473" t="str">
            <v>Le Val-Saint-François</v>
          </cell>
        </row>
        <row r="474">
          <cell r="A474" t="str">
            <v>42075</v>
          </cell>
          <cell r="B474" t="str">
            <v>Melbourne</v>
          </cell>
          <cell r="C474" t="str">
            <v>AR420</v>
          </cell>
          <cell r="D474" t="str">
            <v>Le Val-Saint-François</v>
          </cell>
        </row>
        <row r="475">
          <cell r="A475" t="str">
            <v>42078</v>
          </cell>
          <cell r="B475" t="str">
            <v>Ulverton</v>
          </cell>
          <cell r="C475" t="str">
            <v>AR420</v>
          </cell>
          <cell r="D475" t="str">
            <v>Le Val-Saint-François</v>
          </cell>
        </row>
        <row r="476">
          <cell r="A476" t="str">
            <v>42088</v>
          </cell>
          <cell r="B476" t="str">
            <v>Windsor</v>
          </cell>
          <cell r="C476" t="str">
            <v>AR420</v>
          </cell>
          <cell r="D476" t="str">
            <v>Le Val-Saint-François</v>
          </cell>
        </row>
        <row r="477">
          <cell r="A477" t="str">
            <v>42095</v>
          </cell>
          <cell r="B477" t="str">
            <v>Val-Joli</v>
          </cell>
          <cell r="C477" t="str">
            <v>AR420</v>
          </cell>
          <cell r="D477" t="str">
            <v>Le Val-Saint-François</v>
          </cell>
        </row>
        <row r="478">
          <cell r="A478" t="str">
            <v>42098</v>
          </cell>
          <cell r="B478" t="str">
            <v>Richmond</v>
          </cell>
          <cell r="C478" t="str">
            <v>AR420</v>
          </cell>
          <cell r="D478" t="str">
            <v>Le Val-Saint-François</v>
          </cell>
        </row>
        <row r="479">
          <cell r="A479" t="str">
            <v>42100</v>
          </cell>
          <cell r="B479" t="str">
            <v>Saint-Claude</v>
          </cell>
          <cell r="C479" t="str">
            <v>AR420</v>
          </cell>
          <cell r="D479" t="str">
            <v>Le Val-Saint-François</v>
          </cell>
        </row>
        <row r="480">
          <cell r="A480" t="str">
            <v>42110</v>
          </cell>
          <cell r="B480" t="str">
            <v>Cleveland</v>
          </cell>
          <cell r="C480" t="str">
            <v>AR420</v>
          </cell>
          <cell r="D480" t="str">
            <v>Le Val-Saint-François</v>
          </cell>
        </row>
        <row r="481">
          <cell r="A481" t="str">
            <v>43027</v>
          </cell>
          <cell r="B481" t="str">
            <v>Sherbrooke</v>
          </cell>
          <cell r="C481" t="str">
            <v>43027</v>
          </cell>
          <cell r="D481" t="str">
            <v>Sherbrooke</v>
          </cell>
        </row>
        <row r="482">
          <cell r="A482" t="str">
            <v>44003</v>
          </cell>
          <cell r="B482" t="str">
            <v>Saint-Malo</v>
          </cell>
          <cell r="C482" t="str">
            <v>AR440</v>
          </cell>
          <cell r="D482" t="str">
            <v>Coaticook</v>
          </cell>
        </row>
        <row r="483">
          <cell r="A483" t="str">
            <v>44005</v>
          </cell>
          <cell r="B483" t="str">
            <v>Saint-Venant-de-Paquette</v>
          </cell>
          <cell r="C483" t="str">
            <v>AR440</v>
          </cell>
          <cell r="D483" t="str">
            <v>Coaticook</v>
          </cell>
        </row>
        <row r="484">
          <cell r="A484" t="str">
            <v>44010</v>
          </cell>
          <cell r="B484" t="str">
            <v>East Hereford</v>
          </cell>
          <cell r="C484" t="str">
            <v>AR440</v>
          </cell>
          <cell r="D484" t="str">
            <v>Coaticook</v>
          </cell>
        </row>
        <row r="485">
          <cell r="A485" t="str">
            <v>44015</v>
          </cell>
          <cell r="B485" t="str">
            <v>Saint-Herménégilde</v>
          </cell>
          <cell r="C485" t="str">
            <v>AR440</v>
          </cell>
          <cell r="D485" t="str">
            <v>Coaticook</v>
          </cell>
        </row>
        <row r="486">
          <cell r="A486" t="str">
            <v>44023</v>
          </cell>
          <cell r="B486" t="str">
            <v>Dixville</v>
          </cell>
          <cell r="C486" t="str">
            <v>AR440</v>
          </cell>
          <cell r="D486" t="str">
            <v>Coaticook</v>
          </cell>
        </row>
        <row r="487">
          <cell r="A487" t="str">
            <v>44037</v>
          </cell>
          <cell r="B487" t="str">
            <v>Coaticook</v>
          </cell>
          <cell r="C487" t="str">
            <v>AR440</v>
          </cell>
          <cell r="D487" t="str">
            <v>Coaticook</v>
          </cell>
        </row>
        <row r="488">
          <cell r="A488" t="str">
            <v>44045</v>
          </cell>
          <cell r="B488" t="str">
            <v>Barnston-Ouest</v>
          </cell>
          <cell r="C488" t="str">
            <v>AR440</v>
          </cell>
          <cell r="D488" t="str">
            <v>Coaticook</v>
          </cell>
        </row>
        <row r="489">
          <cell r="A489" t="str">
            <v>44050</v>
          </cell>
          <cell r="B489" t="str">
            <v>Stanstead-Est</v>
          </cell>
          <cell r="C489" t="str">
            <v>AR440</v>
          </cell>
          <cell r="D489" t="str">
            <v>Coaticook</v>
          </cell>
        </row>
        <row r="490">
          <cell r="A490" t="str">
            <v>44055</v>
          </cell>
          <cell r="B490" t="str">
            <v>Sainte-Edwidge-de-Clifton</v>
          </cell>
          <cell r="C490" t="str">
            <v>AR440</v>
          </cell>
          <cell r="D490" t="str">
            <v>Coaticook</v>
          </cell>
        </row>
        <row r="491">
          <cell r="A491" t="str">
            <v>44060</v>
          </cell>
          <cell r="B491" t="str">
            <v>Martinville</v>
          </cell>
          <cell r="C491" t="str">
            <v>AR440</v>
          </cell>
          <cell r="D491" t="str">
            <v>Coaticook</v>
          </cell>
        </row>
        <row r="492">
          <cell r="A492" t="str">
            <v>44071</v>
          </cell>
          <cell r="B492" t="str">
            <v>Compton</v>
          </cell>
          <cell r="C492" t="str">
            <v>AR440</v>
          </cell>
          <cell r="D492" t="str">
            <v>Coaticook</v>
          </cell>
        </row>
        <row r="493">
          <cell r="A493" t="str">
            <v>44080</v>
          </cell>
          <cell r="B493" t="str">
            <v>Waterville</v>
          </cell>
          <cell r="C493" t="str">
            <v>AR440</v>
          </cell>
          <cell r="D493" t="str">
            <v>Coaticook</v>
          </cell>
        </row>
        <row r="494">
          <cell r="A494" t="str">
            <v>45008</v>
          </cell>
          <cell r="B494" t="str">
            <v>Stanstead</v>
          </cell>
          <cell r="C494" t="str">
            <v>AR450</v>
          </cell>
          <cell r="D494" t="str">
            <v>Memphrémagog</v>
          </cell>
        </row>
        <row r="495">
          <cell r="A495" t="str">
            <v>45020</v>
          </cell>
          <cell r="B495" t="str">
            <v>Ogden</v>
          </cell>
          <cell r="C495" t="str">
            <v>AR450</v>
          </cell>
          <cell r="D495" t="str">
            <v>Memphrémagog</v>
          </cell>
        </row>
        <row r="496">
          <cell r="A496" t="str">
            <v>45025</v>
          </cell>
          <cell r="B496" t="str">
            <v>Stanstead</v>
          </cell>
          <cell r="C496" t="str">
            <v>AR450</v>
          </cell>
          <cell r="D496" t="str">
            <v>Memphrémagog</v>
          </cell>
        </row>
        <row r="497">
          <cell r="A497" t="str">
            <v>45030</v>
          </cell>
          <cell r="B497" t="str">
            <v>Potton</v>
          </cell>
          <cell r="C497" t="str">
            <v>AR450</v>
          </cell>
          <cell r="D497" t="str">
            <v>Memphrémagog</v>
          </cell>
        </row>
        <row r="498">
          <cell r="A498" t="str">
            <v>45035</v>
          </cell>
          <cell r="B498" t="str">
            <v>Ayer's Cliff</v>
          </cell>
          <cell r="C498" t="str">
            <v>AR450</v>
          </cell>
          <cell r="D498" t="str">
            <v>Memphrémagog</v>
          </cell>
        </row>
        <row r="499">
          <cell r="A499" t="str">
            <v>45043</v>
          </cell>
          <cell r="B499" t="str">
            <v>Hatley</v>
          </cell>
          <cell r="C499" t="str">
            <v>AR450</v>
          </cell>
          <cell r="D499" t="str">
            <v>Memphrémagog</v>
          </cell>
        </row>
        <row r="500">
          <cell r="A500" t="str">
            <v>45050</v>
          </cell>
          <cell r="B500" t="str">
            <v>North Hatley</v>
          </cell>
          <cell r="C500" t="str">
            <v>AR450</v>
          </cell>
          <cell r="D500" t="str">
            <v>Memphrémagog</v>
          </cell>
        </row>
        <row r="501">
          <cell r="A501" t="str">
            <v>45055</v>
          </cell>
          <cell r="B501" t="str">
            <v>Hatley</v>
          </cell>
          <cell r="C501" t="str">
            <v>AR450</v>
          </cell>
          <cell r="D501" t="str">
            <v>Memphrémagog</v>
          </cell>
        </row>
        <row r="502">
          <cell r="A502" t="str">
            <v>45060</v>
          </cell>
          <cell r="B502" t="str">
            <v>Sainte-Catherine-de-Hatley</v>
          </cell>
          <cell r="C502" t="str">
            <v>AR450</v>
          </cell>
          <cell r="D502" t="str">
            <v>Memphrémagog</v>
          </cell>
        </row>
        <row r="503">
          <cell r="A503" t="str">
            <v>45072</v>
          </cell>
          <cell r="B503" t="str">
            <v>Magog</v>
          </cell>
          <cell r="C503" t="str">
            <v>45072</v>
          </cell>
          <cell r="D503" t="str">
            <v>Magog</v>
          </cell>
        </row>
        <row r="504">
          <cell r="A504" t="str">
            <v>45080</v>
          </cell>
          <cell r="B504" t="str">
            <v>Saint-Benoît-du-Lac</v>
          </cell>
          <cell r="C504" t="str">
            <v>AR450</v>
          </cell>
          <cell r="D504" t="str">
            <v>Memphrémagog</v>
          </cell>
        </row>
        <row r="505">
          <cell r="A505" t="str">
            <v>45085</v>
          </cell>
          <cell r="B505" t="str">
            <v>Austin</v>
          </cell>
          <cell r="C505" t="str">
            <v>AR450</v>
          </cell>
          <cell r="D505" t="str">
            <v>Memphrémagog</v>
          </cell>
        </row>
        <row r="506">
          <cell r="A506" t="str">
            <v>45093</v>
          </cell>
          <cell r="B506" t="str">
            <v>Eastman</v>
          </cell>
          <cell r="C506" t="str">
            <v>AR450</v>
          </cell>
          <cell r="D506" t="str">
            <v>Memphrémagog</v>
          </cell>
        </row>
        <row r="507">
          <cell r="A507" t="str">
            <v>45095</v>
          </cell>
          <cell r="B507" t="str">
            <v>Bolton-Est</v>
          </cell>
          <cell r="C507" t="str">
            <v>AR450</v>
          </cell>
          <cell r="D507" t="str">
            <v>Memphrémagog</v>
          </cell>
        </row>
        <row r="508">
          <cell r="A508" t="str">
            <v>45100</v>
          </cell>
          <cell r="B508" t="str">
            <v>Saint-Étienne-de-Bolton</v>
          </cell>
          <cell r="C508" t="str">
            <v>AR450</v>
          </cell>
          <cell r="D508" t="str">
            <v>Memphrémagog</v>
          </cell>
        </row>
        <row r="509">
          <cell r="A509" t="str">
            <v>45105</v>
          </cell>
          <cell r="B509" t="str">
            <v>Stukely-Sud</v>
          </cell>
          <cell r="C509" t="str">
            <v>AR450</v>
          </cell>
          <cell r="D509" t="str">
            <v>Memphrémagog</v>
          </cell>
        </row>
        <row r="510">
          <cell r="A510" t="str">
            <v>45115</v>
          </cell>
          <cell r="B510" t="str">
            <v>Orford</v>
          </cell>
          <cell r="C510" t="str">
            <v>AR450</v>
          </cell>
          <cell r="D510" t="str">
            <v>Memphrémagog</v>
          </cell>
        </row>
        <row r="511">
          <cell r="A511" t="str">
            <v>46005</v>
          </cell>
          <cell r="B511" t="str">
            <v>Abercorn</v>
          </cell>
          <cell r="C511" t="str">
            <v>AR460</v>
          </cell>
          <cell r="D511" t="str">
            <v>Brome-Missisquoi</v>
          </cell>
        </row>
        <row r="512">
          <cell r="A512" t="str">
            <v>46010</v>
          </cell>
          <cell r="B512" t="str">
            <v>Frelighsburg</v>
          </cell>
          <cell r="C512" t="str">
            <v>AR460</v>
          </cell>
          <cell r="D512" t="str">
            <v>Brome-Missisquoi</v>
          </cell>
        </row>
        <row r="513">
          <cell r="A513" t="str">
            <v>46017</v>
          </cell>
          <cell r="B513" t="str">
            <v>Saint-Armand</v>
          </cell>
          <cell r="C513" t="str">
            <v>AR460</v>
          </cell>
          <cell r="D513" t="str">
            <v>Brome-Missisquoi</v>
          </cell>
        </row>
        <row r="514">
          <cell r="A514" t="str">
            <v>46025</v>
          </cell>
          <cell r="B514" t="str">
            <v>Pike River</v>
          </cell>
          <cell r="C514" t="str">
            <v>AR460</v>
          </cell>
          <cell r="D514" t="str">
            <v>Brome-Missisquoi</v>
          </cell>
        </row>
        <row r="515">
          <cell r="A515" t="str">
            <v>46030</v>
          </cell>
          <cell r="B515" t="str">
            <v>Stanbridge Station</v>
          </cell>
          <cell r="C515" t="str">
            <v>AR460</v>
          </cell>
          <cell r="D515" t="str">
            <v>Brome-Missisquoi</v>
          </cell>
        </row>
        <row r="516">
          <cell r="A516" t="str">
            <v>46035</v>
          </cell>
          <cell r="B516" t="str">
            <v>Bedford</v>
          </cell>
          <cell r="C516" t="str">
            <v>46035</v>
          </cell>
          <cell r="D516" t="str">
            <v>Bedford</v>
          </cell>
        </row>
        <row r="517">
          <cell r="A517" t="str">
            <v>46040</v>
          </cell>
          <cell r="B517" t="str">
            <v>Bedford</v>
          </cell>
          <cell r="C517" t="str">
            <v>AR460</v>
          </cell>
          <cell r="D517" t="str">
            <v>Brome-Missisquoi</v>
          </cell>
        </row>
        <row r="518">
          <cell r="A518" t="str">
            <v>46045</v>
          </cell>
          <cell r="B518" t="str">
            <v>Stanbridge East</v>
          </cell>
          <cell r="C518" t="str">
            <v>AR460</v>
          </cell>
          <cell r="D518" t="str">
            <v>Brome-Missisquoi</v>
          </cell>
        </row>
        <row r="519">
          <cell r="A519" t="str">
            <v>46050</v>
          </cell>
          <cell r="B519" t="str">
            <v>Dunham</v>
          </cell>
          <cell r="C519" t="str">
            <v>AR460</v>
          </cell>
          <cell r="D519" t="str">
            <v>Brome-Missisquoi</v>
          </cell>
        </row>
        <row r="520">
          <cell r="A520" t="str">
            <v>46058</v>
          </cell>
          <cell r="B520" t="str">
            <v>Sutton</v>
          </cell>
          <cell r="C520" t="str">
            <v>AR460</v>
          </cell>
          <cell r="D520" t="str">
            <v>Brome-Missisquoi</v>
          </cell>
        </row>
        <row r="521">
          <cell r="A521" t="str">
            <v>46065</v>
          </cell>
          <cell r="B521" t="str">
            <v>Bolton-Ouest</v>
          </cell>
          <cell r="C521" t="str">
            <v>AR460</v>
          </cell>
          <cell r="D521" t="str">
            <v>Brome-Missisquoi</v>
          </cell>
        </row>
        <row r="522">
          <cell r="A522" t="str">
            <v>46070</v>
          </cell>
          <cell r="B522" t="str">
            <v>Brome</v>
          </cell>
          <cell r="C522" t="str">
            <v>AR460</v>
          </cell>
          <cell r="D522" t="str">
            <v>Brome-Missisquoi</v>
          </cell>
        </row>
        <row r="523">
          <cell r="A523" t="str">
            <v>46075</v>
          </cell>
          <cell r="B523" t="str">
            <v>Lac-Brome</v>
          </cell>
          <cell r="C523" t="str">
            <v>46075</v>
          </cell>
          <cell r="D523" t="str">
            <v>Lac-Brome</v>
          </cell>
        </row>
        <row r="524">
          <cell r="A524" t="str">
            <v>46078</v>
          </cell>
          <cell r="B524" t="str">
            <v>Bromont</v>
          </cell>
          <cell r="C524" t="str">
            <v>46078</v>
          </cell>
          <cell r="D524" t="str">
            <v>Bromont</v>
          </cell>
        </row>
        <row r="525">
          <cell r="A525" t="str">
            <v>46080</v>
          </cell>
          <cell r="B525" t="str">
            <v>Cowansville</v>
          </cell>
          <cell r="C525" t="str">
            <v>46080</v>
          </cell>
          <cell r="D525" t="str">
            <v>Cowansville</v>
          </cell>
        </row>
        <row r="526">
          <cell r="A526" t="str">
            <v>46085</v>
          </cell>
          <cell r="B526" t="str">
            <v>East Farnham</v>
          </cell>
          <cell r="C526" t="str">
            <v>AR460</v>
          </cell>
          <cell r="D526" t="str">
            <v>Brome-Missisquoi</v>
          </cell>
        </row>
        <row r="527">
          <cell r="A527" t="str">
            <v>46090</v>
          </cell>
          <cell r="B527" t="str">
            <v>Brigham</v>
          </cell>
          <cell r="C527" t="str">
            <v>AR460</v>
          </cell>
          <cell r="D527" t="str">
            <v>Brome-Missisquoi</v>
          </cell>
        </row>
        <row r="528">
          <cell r="A528" t="str">
            <v>46095</v>
          </cell>
          <cell r="B528" t="str">
            <v>Saint-Ignace-de-Stanbridge</v>
          </cell>
          <cell r="C528" t="str">
            <v>AR460</v>
          </cell>
          <cell r="D528" t="str">
            <v>Brome-Missisquoi</v>
          </cell>
        </row>
        <row r="529">
          <cell r="A529" t="str">
            <v>46100</v>
          </cell>
          <cell r="B529" t="str">
            <v>Notre-Dame-de-Stanbridge</v>
          </cell>
          <cell r="C529" t="str">
            <v>AR460</v>
          </cell>
          <cell r="D529" t="str">
            <v>Brome-Missisquoi</v>
          </cell>
        </row>
        <row r="530">
          <cell r="A530" t="str">
            <v>46105</v>
          </cell>
          <cell r="B530" t="str">
            <v>Sainte-Sabine</v>
          </cell>
          <cell r="C530" t="str">
            <v>AR460</v>
          </cell>
          <cell r="D530" t="str">
            <v>Brome-Missisquoi</v>
          </cell>
        </row>
        <row r="531">
          <cell r="A531" t="str">
            <v>46112</v>
          </cell>
          <cell r="B531" t="str">
            <v>Farnham</v>
          </cell>
          <cell r="C531" t="str">
            <v>46112</v>
          </cell>
          <cell r="D531" t="str">
            <v>Farnham</v>
          </cell>
        </row>
        <row r="532">
          <cell r="A532" t="str">
            <v>47010</v>
          </cell>
          <cell r="B532" t="str">
            <v>Saint-Alphonse-de-Granby</v>
          </cell>
          <cell r="C532" t="str">
            <v>AR470</v>
          </cell>
          <cell r="D532" t="str">
            <v>La Haute-Yamaska</v>
          </cell>
        </row>
        <row r="533">
          <cell r="A533" t="str">
            <v>47017</v>
          </cell>
          <cell r="B533" t="str">
            <v>Granby</v>
          </cell>
          <cell r="C533" t="str">
            <v>47017</v>
          </cell>
          <cell r="D533" t="str">
            <v>Granby</v>
          </cell>
        </row>
        <row r="534">
          <cell r="A534" t="str">
            <v>47025</v>
          </cell>
          <cell r="B534" t="str">
            <v>Waterloo</v>
          </cell>
          <cell r="C534" t="str">
            <v>AR470</v>
          </cell>
          <cell r="D534" t="str">
            <v>La Haute-Yamaska</v>
          </cell>
        </row>
        <row r="535">
          <cell r="A535" t="str">
            <v>47030</v>
          </cell>
          <cell r="B535" t="str">
            <v>Warden</v>
          </cell>
          <cell r="C535" t="str">
            <v>AR470</v>
          </cell>
          <cell r="D535" t="str">
            <v>La Haute-Yamaska</v>
          </cell>
        </row>
        <row r="536">
          <cell r="A536" t="str">
            <v>47035</v>
          </cell>
          <cell r="B536" t="str">
            <v>Shefford</v>
          </cell>
          <cell r="C536" t="str">
            <v>AR470</v>
          </cell>
          <cell r="D536" t="str">
            <v>La Haute-Yamaska</v>
          </cell>
        </row>
        <row r="537">
          <cell r="A537" t="str">
            <v>47040</v>
          </cell>
          <cell r="B537" t="str">
            <v>Saint-Joachim-de-Shefford</v>
          </cell>
          <cell r="C537" t="str">
            <v>AR470</v>
          </cell>
          <cell r="D537" t="str">
            <v>La Haute-Yamaska</v>
          </cell>
        </row>
        <row r="538">
          <cell r="A538" t="str">
            <v>47047</v>
          </cell>
          <cell r="B538" t="str">
            <v>Roxton Pond</v>
          </cell>
          <cell r="C538" t="str">
            <v>AR470</v>
          </cell>
          <cell r="D538" t="str">
            <v>La Haute-Yamaska</v>
          </cell>
        </row>
        <row r="539">
          <cell r="A539" t="str">
            <v>47055</v>
          </cell>
          <cell r="B539" t="str">
            <v>Sainte-Cécile-de-Milton</v>
          </cell>
          <cell r="C539" t="str">
            <v>AR470</v>
          </cell>
          <cell r="D539" t="str">
            <v>La Haute-Yamaska</v>
          </cell>
        </row>
        <row r="540">
          <cell r="A540" t="str">
            <v>48005</v>
          </cell>
          <cell r="B540" t="str">
            <v>Béthanie</v>
          </cell>
          <cell r="C540" t="str">
            <v>AR480</v>
          </cell>
          <cell r="D540" t="str">
            <v>Acton</v>
          </cell>
        </row>
        <row r="541">
          <cell r="A541" t="str">
            <v>48010</v>
          </cell>
          <cell r="B541" t="str">
            <v>Roxton Falls</v>
          </cell>
          <cell r="C541" t="str">
            <v>AR480</v>
          </cell>
          <cell r="D541" t="str">
            <v>Acton</v>
          </cell>
        </row>
        <row r="542">
          <cell r="A542" t="str">
            <v>48015</v>
          </cell>
          <cell r="B542" t="str">
            <v>Roxton</v>
          </cell>
          <cell r="C542" t="str">
            <v>AR480</v>
          </cell>
          <cell r="D542" t="str">
            <v>Acton</v>
          </cell>
        </row>
        <row r="543">
          <cell r="A543" t="str">
            <v>48020</v>
          </cell>
          <cell r="B543" t="str">
            <v>Sainte-Christine</v>
          </cell>
          <cell r="C543" t="str">
            <v>AR480</v>
          </cell>
          <cell r="D543" t="str">
            <v>Acton</v>
          </cell>
        </row>
        <row r="544">
          <cell r="A544" t="str">
            <v>48028</v>
          </cell>
          <cell r="B544" t="str">
            <v>Acton Vale</v>
          </cell>
          <cell r="C544" t="str">
            <v>AR480</v>
          </cell>
          <cell r="D544" t="str">
            <v>Acton</v>
          </cell>
        </row>
        <row r="545">
          <cell r="A545" t="str">
            <v>48038</v>
          </cell>
          <cell r="B545" t="str">
            <v>Upton</v>
          </cell>
          <cell r="C545" t="str">
            <v>AR480</v>
          </cell>
          <cell r="D545" t="str">
            <v>Acton</v>
          </cell>
        </row>
        <row r="546">
          <cell r="A546" t="str">
            <v>48045</v>
          </cell>
          <cell r="B546" t="str">
            <v>Saint-Théodore-d'Acton</v>
          </cell>
          <cell r="C546" t="str">
            <v>AR480</v>
          </cell>
          <cell r="D546" t="str">
            <v>Acton</v>
          </cell>
        </row>
        <row r="547">
          <cell r="A547" t="str">
            <v>48050</v>
          </cell>
          <cell r="B547" t="str">
            <v>Saint-Nazaire-d'Acton</v>
          </cell>
          <cell r="C547" t="str">
            <v>AR480</v>
          </cell>
          <cell r="D547" t="str">
            <v>Acton</v>
          </cell>
        </row>
        <row r="548">
          <cell r="A548" t="str">
            <v>49005</v>
          </cell>
          <cell r="B548" t="str">
            <v>Saint-Félix-de-Kingsey</v>
          </cell>
          <cell r="C548" t="str">
            <v>AR490</v>
          </cell>
          <cell r="D548" t="str">
            <v>Drummond</v>
          </cell>
        </row>
        <row r="549">
          <cell r="A549" t="str">
            <v>49015</v>
          </cell>
          <cell r="B549" t="str">
            <v>Durham-Sud</v>
          </cell>
          <cell r="C549" t="str">
            <v>AR490</v>
          </cell>
          <cell r="D549" t="str">
            <v>Drummond</v>
          </cell>
        </row>
        <row r="550">
          <cell r="A550" t="str">
            <v>49020</v>
          </cell>
          <cell r="B550" t="str">
            <v>Lefebvre</v>
          </cell>
          <cell r="C550" t="str">
            <v>AR490</v>
          </cell>
          <cell r="D550" t="str">
            <v>Drummond</v>
          </cell>
        </row>
        <row r="551">
          <cell r="A551" t="str">
            <v>49025</v>
          </cell>
          <cell r="B551" t="str">
            <v>L'Avenir</v>
          </cell>
          <cell r="C551" t="str">
            <v>AR490</v>
          </cell>
          <cell r="D551" t="str">
            <v>Drummond</v>
          </cell>
        </row>
        <row r="552">
          <cell r="A552" t="str">
            <v>49030</v>
          </cell>
          <cell r="B552" t="str">
            <v>Saint-Lucien</v>
          </cell>
          <cell r="C552" t="str">
            <v>AR490</v>
          </cell>
          <cell r="D552" t="str">
            <v>Drummond</v>
          </cell>
        </row>
        <row r="553">
          <cell r="A553" t="str">
            <v>49040</v>
          </cell>
          <cell r="B553" t="str">
            <v>Wickham</v>
          </cell>
          <cell r="C553" t="str">
            <v>AR490</v>
          </cell>
          <cell r="D553" t="str">
            <v>Drummond</v>
          </cell>
        </row>
        <row r="554">
          <cell r="A554" t="str">
            <v>49048</v>
          </cell>
          <cell r="B554" t="str">
            <v>Saint-Germain-de-Grantham</v>
          </cell>
          <cell r="C554" t="str">
            <v>AR490</v>
          </cell>
          <cell r="D554" t="str">
            <v>Drummond</v>
          </cell>
        </row>
        <row r="555">
          <cell r="A555" t="str">
            <v>49058</v>
          </cell>
          <cell r="B555" t="str">
            <v>Drummondville</v>
          </cell>
          <cell r="C555" t="str">
            <v>AR490</v>
          </cell>
          <cell r="D555" t="str">
            <v>Drummond</v>
          </cell>
        </row>
        <row r="556">
          <cell r="A556" t="str">
            <v>49070</v>
          </cell>
          <cell r="B556" t="str">
            <v>Saint-Cyrille-de-Wendover</v>
          </cell>
          <cell r="C556" t="str">
            <v>AR490</v>
          </cell>
          <cell r="D556" t="str">
            <v>Drummond</v>
          </cell>
        </row>
        <row r="557">
          <cell r="A557" t="str">
            <v>49075</v>
          </cell>
          <cell r="B557" t="str">
            <v>Notre-Dame-du-Bon-Conseil</v>
          </cell>
          <cell r="C557" t="str">
            <v>AR490</v>
          </cell>
          <cell r="D557" t="str">
            <v>Drummond</v>
          </cell>
        </row>
        <row r="558">
          <cell r="A558" t="str">
            <v>49080</v>
          </cell>
          <cell r="B558" t="str">
            <v>Notre-Dame-du-Bon-Conseil</v>
          </cell>
          <cell r="C558" t="str">
            <v>AR490</v>
          </cell>
          <cell r="D558" t="str">
            <v>Drummond</v>
          </cell>
        </row>
        <row r="559">
          <cell r="A559" t="str">
            <v>49085</v>
          </cell>
          <cell r="B559" t="str">
            <v>Sainte-Brigitte-des-Saults</v>
          </cell>
          <cell r="C559" t="str">
            <v>AR490</v>
          </cell>
          <cell r="D559" t="str">
            <v>Drummond</v>
          </cell>
        </row>
        <row r="560">
          <cell r="A560" t="str">
            <v>49095</v>
          </cell>
          <cell r="B560" t="str">
            <v>Saint-Majorique-de-Grantham</v>
          </cell>
          <cell r="C560" t="str">
            <v>AR490</v>
          </cell>
          <cell r="D560" t="str">
            <v>Drummond</v>
          </cell>
        </row>
        <row r="561">
          <cell r="A561" t="str">
            <v>49100</v>
          </cell>
          <cell r="B561" t="str">
            <v>Saint-Edmond-de-Grantham</v>
          </cell>
          <cell r="C561" t="str">
            <v>AR490</v>
          </cell>
          <cell r="D561" t="str">
            <v>Drummond</v>
          </cell>
        </row>
        <row r="562">
          <cell r="A562" t="str">
            <v>49105</v>
          </cell>
          <cell r="B562" t="str">
            <v>Saint-Eugène</v>
          </cell>
          <cell r="C562" t="str">
            <v>AR490</v>
          </cell>
          <cell r="D562" t="str">
            <v>Drummond</v>
          </cell>
        </row>
        <row r="563">
          <cell r="A563" t="str">
            <v>49113</v>
          </cell>
          <cell r="B563" t="str">
            <v>Saint-Guillaume</v>
          </cell>
          <cell r="C563" t="str">
            <v>AR490</v>
          </cell>
          <cell r="D563" t="str">
            <v>Drummond</v>
          </cell>
        </row>
        <row r="564">
          <cell r="A564" t="str">
            <v>49125</v>
          </cell>
          <cell r="B564" t="str">
            <v>Saint-Bonaventure</v>
          </cell>
          <cell r="C564" t="str">
            <v>AR490</v>
          </cell>
          <cell r="D564" t="str">
            <v>Drummond</v>
          </cell>
        </row>
        <row r="565">
          <cell r="A565" t="str">
            <v>49130</v>
          </cell>
          <cell r="B565" t="str">
            <v>Saint-Pie-de-Guire</v>
          </cell>
          <cell r="C565" t="str">
            <v>AR490</v>
          </cell>
          <cell r="D565" t="str">
            <v>Drummond</v>
          </cell>
        </row>
        <row r="566">
          <cell r="A566" t="str">
            <v>50005</v>
          </cell>
          <cell r="B566" t="str">
            <v>Sainte-Eulalie</v>
          </cell>
          <cell r="C566" t="str">
            <v>AR500</v>
          </cell>
          <cell r="D566" t="str">
            <v>Nicolet-Yamaska</v>
          </cell>
        </row>
        <row r="567">
          <cell r="A567" t="str">
            <v>50013</v>
          </cell>
          <cell r="B567" t="str">
            <v>Aston-Jonction</v>
          </cell>
          <cell r="C567" t="str">
            <v>AR500</v>
          </cell>
          <cell r="D567" t="str">
            <v>Nicolet-Yamaska</v>
          </cell>
        </row>
        <row r="568">
          <cell r="A568" t="str">
            <v>50023</v>
          </cell>
          <cell r="B568" t="str">
            <v>Saint-Wenceslas</v>
          </cell>
          <cell r="C568" t="str">
            <v>AR500</v>
          </cell>
          <cell r="D568" t="str">
            <v>Nicolet-Yamaska</v>
          </cell>
        </row>
        <row r="569">
          <cell r="A569" t="str">
            <v>50030</v>
          </cell>
          <cell r="B569" t="str">
            <v>Saint-Célestin</v>
          </cell>
          <cell r="C569" t="str">
            <v>AR500</v>
          </cell>
          <cell r="D569" t="str">
            <v>Nicolet-Yamaska</v>
          </cell>
        </row>
        <row r="570">
          <cell r="A570" t="str">
            <v>50035</v>
          </cell>
          <cell r="B570" t="str">
            <v>Saint-Célestin</v>
          </cell>
          <cell r="C570" t="str">
            <v>AR500</v>
          </cell>
          <cell r="D570" t="str">
            <v>Nicolet-Yamaska</v>
          </cell>
        </row>
        <row r="571">
          <cell r="A571" t="str">
            <v>50042</v>
          </cell>
          <cell r="B571" t="str">
            <v>Saint-Léonard-d'Aston</v>
          </cell>
          <cell r="C571" t="str">
            <v>AR500</v>
          </cell>
          <cell r="D571" t="str">
            <v>Nicolet-Yamaska</v>
          </cell>
        </row>
        <row r="572">
          <cell r="A572" t="str">
            <v>50050</v>
          </cell>
          <cell r="B572" t="str">
            <v>Sainte-Perpétue</v>
          </cell>
          <cell r="C572" t="str">
            <v>AR500</v>
          </cell>
          <cell r="D572" t="str">
            <v>Nicolet-Yamaska</v>
          </cell>
        </row>
        <row r="573">
          <cell r="A573" t="str">
            <v>50057</v>
          </cell>
          <cell r="B573" t="str">
            <v>Sainte-Monique</v>
          </cell>
          <cell r="C573" t="str">
            <v>AR500</v>
          </cell>
          <cell r="D573" t="str">
            <v>Nicolet-Yamaska</v>
          </cell>
        </row>
        <row r="574">
          <cell r="A574" t="str">
            <v>50065</v>
          </cell>
          <cell r="B574" t="str">
            <v>Grand-Saint-Esprit</v>
          </cell>
          <cell r="C574" t="str">
            <v>AR500</v>
          </cell>
          <cell r="D574" t="str">
            <v>Nicolet-Yamaska</v>
          </cell>
        </row>
        <row r="575">
          <cell r="A575" t="str">
            <v>50072</v>
          </cell>
          <cell r="B575" t="str">
            <v>Nicolet</v>
          </cell>
          <cell r="C575" t="str">
            <v>AR500</v>
          </cell>
          <cell r="D575" t="str">
            <v>Nicolet-Yamaska</v>
          </cell>
        </row>
        <row r="576">
          <cell r="A576" t="str">
            <v>50085</v>
          </cell>
          <cell r="B576" t="str">
            <v>La Visitation-de-Yamaska</v>
          </cell>
          <cell r="C576" t="str">
            <v>AR500</v>
          </cell>
          <cell r="D576" t="str">
            <v>Nicolet-Yamaska</v>
          </cell>
        </row>
        <row r="577">
          <cell r="A577" t="str">
            <v>50090</v>
          </cell>
          <cell r="B577" t="str">
            <v>Saint-Zéphirin-de-Courval</v>
          </cell>
          <cell r="C577" t="str">
            <v>AR500</v>
          </cell>
          <cell r="D577" t="str">
            <v>Nicolet-Yamaska</v>
          </cell>
        </row>
        <row r="578">
          <cell r="A578" t="str">
            <v>50095</v>
          </cell>
          <cell r="B578" t="str">
            <v>Saint-Elphège</v>
          </cell>
          <cell r="C578" t="str">
            <v>AR500</v>
          </cell>
          <cell r="D578" t="str">
            <v>Nicolet-Yamaska</v>
          </cell>
        </row>
        <row r="579">
          <cell r="A579" t="str">
            <v>50100</v>
          </cell>
          <cell r="B579" t="str">
            <v>Baie-du-Febvre</v>
          </cell>
          <cell r="C579" t="str">
            <v>AR500</v>
          </cell>
          <cell r="D579" t="str">
            <v>Nicolet-Yamaska</v>
          </cell>
        </row>
        <row r="580">
          <cell r="A580" t="str">
            <v>50113</v>
          </cell>
          <cell r="B580" t="str">
            <v>Pierreville</v>
          </cell>
          <cell r="C580" t="str">
            <v>AR500</v>
          </cell>
          <cell r="D580" t="str">
            <v>Nicolet-Yamaska</v>
          </cell>
        </row>
        <row r="581">
          <cell r="A581" t="str">
            <v>50128</v>
          </cell>
          <cell r="B581" t="str">
            <v>Saint-François-du-Lac</v>
          </cell>
          <cell r="C581" t="str">
            <v>AR500</v>
          </cell>
          <cell r="D581" t="str">
            <v>Nicolet-Yamaska</v>
          </cell>
        </row>
        <row r="582">
          <cell r="A582" t="str">
            <v>51008</v>
          </cell>
          <cell r="B582" t="str">
            <v>Maskinongé</v>
          </cell>
          <cell r="C582" t="str">
            <v>AR510</v>
          </cell>
          <cell r="D582" t="str">
            <v>Maskinongé</v>
          </cell>
        </row>
        <row r="583">
          <cell r="A583" t="str">
            <v>51015</v>
          </cell>
          <cell r="B583" t="str">
            <v>Louiseville</v>
          </cell>
          <cell r="C583" t="str">
            <v>AR510</v>
          </cell>
          <cell r="D583" t="str">
            <v>Maskinongé</v>
          </cell>
        </row>
        <row r="584">
          <cell r="A584" t="str">
            <v>51020</v>
          </cell>
          <cell r="B584" t="str">
            <v>Yamachiche</v>
          </cell>
          <cell r="C584" t="str">
            <v>AR510</v>
          </cell>
          <cell r="D584" t="str">
            <v>Maskinongé</v>
          </cell>
        </row>
        <row r="585">
          <cell r="A585" t="str">
            <v>51025</v>
          </cell>
          <cell r="B585" t="str">
            <v>Saint-Barnabé</v>
          </cell>
          <cell r="C585" t="str">
            <v>AR510</v>
          </cell>
          <cell r="D585" t="str">
            <v>Maskinongé</v>
          </cell>
        </row>
        <row r="586">
          <cell r="A586" t="str">
            <v>51030</v>
          </cell>
          <cell r="B586" t="str">
            <v>Saint-Sévère</v>
          </cell>
          <cell r="C586" t="str">
            <v>AR510</v>
          </cell>
          <cell r="D586" t="str">
            <v>Maskinongé</v>
          </cell>
        </row>
        <row r="587">
          <cell r="A587" t="str">
            <v>51035</v>
          </cell>
          <cell r="B587" t="str">
            <v>Saint-Léon-le-Grand</v>
          </cell>
          <cell r="C587" t="str">
            <v>AR510</v>
          </cell>
          <cell r="D587" t="str">
            <v>Maskinongé</v>
          </cell>
        </row>
        <row r="588">
          <cell r="A588" t="str">
            <v>51040</v>
          </cell>
          <cell r="B588" t="str">
            <v>Sainte-Ursule</v>
          </cell>
          <cell r="C588" t="str">
            <v>AR510</v>
          </cell>
          <cell r="D588" t="str">
            <v>Maskinongé</v>
          </cell>
        </row>
        <row r="589">
          <cell r="A589" t="str">
            <v>51045</v>
          </cell>
          <cell r="B589" t="str">
            <v>Saint-Justin</v>
          </cell>
          <cell r="C589" t="str">
            <v>AR510</v>
          </cell>
          <cell r="D589" t="str">
            <v>Maskinongé</v>
          </cell>
        </row>
        <row r="590">
          <cell r="A590" t="str">
            <v>51050</v>
          </cell>
          <cell r="B590" t="str">
            <v>Saint-Édouard-de-Maskinongé</v>
          </cell>
          <cell r="C590" t="str">
            <v>AR510</v>
          </cell>
          <cell r="D590" t="str">
            <v>Maskinongé</v>
          </cell>
        </row>
        <row r="591">
          <cell r="A591" t="str">
            <v>51055</v>
          </cell>
          <cell r="B591" t="str">
            <v>Sainte-Angèle-de-Prémont</v>
          </cell>
          <cell r="C591" t="str">
            <v>AR510</v>
          </cell>
          <cell r="D591" t="str">
            <v>Maskinongé</v>
          </cell>
        </row>
        <row r="592">
          <cell r="A592" t="str">
            <v>51060</v>
          </cell>
          <cell r="B592" t="str">
            <v>Saint-Paulin</v>
          </cell>
          <cell r="C592" t="str">
            <v>AR510</v>
          </cell>
          <cell r="D592" t="str">
            <v>Maskinongé</v>
          </cell>
        </row>
        <row r="593">
          <cell r="A593" t="str">
            <v>51065</v>
          </cell>
          <cell r="B593" t="str">
            <v>Saint-Alexis-des-Monts</v>
          </cell>
          <cell r="C593" t="str">
            <v>AR510</v>
          </cell>
          <cell r="D593" t="str">
            <v>Maskinongé</v>
          </cell>
        </row>
        <row r="594">
          <cell r="A594" t="str">
            <v>51070</v>
          </cell>
          <cell r="B594" t="str">
            <v>Saint-Mathieu-du-Parc</v>
          </cell>
          <cell r="C594" t="str">
            <v>AR510</v>
          </cell>
          <cell r="D594" t="str">
            <v>Maskinongé</v>
          </cell>
        </row>
        <row r="595">
          <cell r="A595" t="str">
            <v>51075</v>
          </cell>
          <cell r="B595" t="str">
            <v>Saint-Élie-de-Caxton</v>
          </cell>
          <cell r="C595" t="str">
            <v>AR510</v>
          </cell>
          <cell r="D595" t="str">
            <v>Maskinongé</v>
          </cell>
        </row>
        <row r="596">
          <cell r="A596" t="str">
            <v>51080</v>
          </cell>
          <cell r="B596" t="str">
            <v>Charette</v>
          </cell>
          <cell r="C596" t="str">
            <v>AR510</v>
          </cell>
          <cell r="D596" t="str">
            <v>Maskinongé</v>
          </cell>
        </row>
        <row r="597">
          <cell r="A597" t="str">
            <v>51085</v>
          </cell>
          <cell r="B597" t="str">
            <v>Saint-Boniface</v>
          </cell>
          <cell r="C597" t="str">
            <v>AR510</v>
          </cell>
          <cell r="D597" t="str">
            <v>Maskinongé</v>
          </cell>
        </row>
        <row r="598">
          <cell r="A598" t="str">
            <v>51090</v>
          </cell>
          <cell r="B598" t="str">
            <v>Saint-Étienne-des-Grès</v>
          </cell>
          <cell r="C598" t="str">
            <v>AR510</v>
          </cell>
          <cell r="D598" t="str">
            <v>Maskinongé</v>
          </cell>
        </row>
        <row r="599">
          <cell r="A599" t="str">
            <v>52007</v>
          </cell>
          <cell r="B599" t="str">
            <v>Lavaltrie</v>
          </cell>
          <cell r="C599" t="str">
            <v>AR520</v>
          </cell>
          <cell r="D599" t="str">
            <v>D'Autray</v>
          </cell>
        </row>
        <row r="600">
          <cell r="A600" t="str">
            <v>52017</v>
          </cell>
          <cell r="B600" t="str">
            <v>Lanoraie</v>
          </cell>
          <cell r="C600" t="str">
            <v>AR520</v>
          </cell>
          <cell r="D600" t="str">
            <v>D'Autray</v>
          </cell>
        </row>
        <row r="601">
          <cell r="A601" t="str">
            <v>52030</v>
          </cell>
          <cell r="B601" t="str">
            <v>Sainte-Élisabeth</v>
          </cell>
          <cell r="C601" t="str">
            <v>AR520</v>
          </cell>
          <cell r="D601" t="str">
            <v>D'Autray</v>
          </cell>
        </row>
        <row r="602">
          <cell r="A602" t="str">
            <v>52035</v>
          </cell>
          <cell r="B602" t="str">
            <v>Berthierville</v>
          </cell>
          <cell r="C602" t="str">
            <v>AR520</v>
          </cell>
          <cell r="D602" t="str">
            <v>D'Autray</v>
          </cell>
        </row>
        <row r="603">
          <cell r="A603" t="str">
            <v>52040</v>
          </cell>
          <cell r="B603" t="str">
            <v>Sainte-Geneviève-de-Berthier</v>
          </cell>
          <cell r="C603" t="str">
            <v>AR520</v>
          </cell>
          <cell r="D603" t="str">
            <v>D'Autray</v>
          </cell>
        </row>
        <row r="604">
          <cell r="A604" t="str">
            <v>52045</v>
          </cell>
          <cell r="B604" t="str">
            <v>Saint-Ignace-de-Loyola</v>
          </cell>
          <cell r="C604" t="str">
            <v>AR520</v>
          </cell>
          <cell r="D604" t="str">
            <v>D'Autray</v>
          </cell>
        </row>
        <row r="605">
          <cell r="A605" t="str">
            <v>52050</v>
          </cell>
          <cell r="B605" t="str">
            <v>La Visitation-de-l'Île-Dupas</v>
          </cell>
          <cell r="C605" t="str">
            <v>AR520</v>
          </cell>
          <cell r="D605" t="str">
            <v>D'Autray</v>
          </cell>
        </row>
        <row r="606">
          <cell r="A606" t="str">
            <v>52055</v>
          </cell>
          <cell r="B606" t="str">
            <v>Saint-Barthélemy</v>
          </cell>
          <cell r="C606" t="str">
            <v>AR520</v>
          </cell>
          <cell r="D606" t="str">
            <v>D'Autray</v>
          </cell>
        </row>
        <row r="607">
          <cell r="A607" t="str">
            <v>52062</v>
          </cell>
          <cell r="B607" t="str">
            <v>Saint-Cuthbert</v>
          </cell>
          <cell r="C607" t="str">
            <v>AR520</v>
          </cell>
          <cell r="D607" t="str">
            <v>D'Autray</v>
          </cell>
        </row>
        <row r="608">
          <cell r="A608" t="str">
            <v>52070</v>
          </cell>
          <cell r="B608" t="str">
            <v>Saint-Norbert</v>
          </cell>
          <cell r="C608" t="str">
            <v>AR520</v>
          </cell>
          <cell r="D608" t="str">
            <v>D'Autray</v>
          </cell>
        </row>
        <row r="609">
          <cell r="A609" t="str">
            <v>52075</v>
          </cell>
          <cell r="B609" t="str">
            <v>Saint-Cléophas-de-Brandon</v>
          </cell>
          <cell r="C609" t="str">
            <v>AR520</v>
          </cell>
          <cell r="D609" t="str">
            <v>D'Autray</v>
          </cell>
        </row>
        <row r="610">
          <cell r="A610" t="str">
            <v>52080</v>
          </cell>
          <cell r="B610" t="str">
            <v>Saint-Gabriel</v>
          </cell>
          <cell r="C610" t="str">
            <v>AR520</v>
          </cell>
          <cell r="D610" t="str">
            <v>D'Autray</v>
          </cell>
        </row>
        <row r="611">
          <cell r="A611" t="str">
            <v>52085</v>
          </cell>
          <cell r="B611" t="str">
            <v>Saint-Gabriel-de-Brandon</v>
          </cell>
          <cell r="C611" t="str">
            <v>AR520</v>
          </cell>
          <cell r="D611" t="str">
            <v>D'Autray</v>
          </cell>
        </row>
        <row r="612">
          <cell r="A612" t="str">
            <v>52090</v>
          </cell>
          <cell r="B612" t="str">
            <v>Saint-Didace</v>
          </cell>
          <cell r="C612" t="str">
            <v>AR520</v>
          </cell>
          <cell r="D612" t="str">
            <v>D'Autray</v>
          </cell>
        </row>
        <row r="613">
          <cell r="A613" t="str">
            <v>52095</v>
          </cell>
          <cell r="B613" t="str">
            <v>Mandeville</v>
          </cell>
          <cell r="C613" t="str">
            <v>AR520</v>
          </cell>
          <cell r="D613" t="str">
            <v>D'Autray</v>
          </cell>
        </row>
        <row r="614">
          <cell r="A614" t="str">
            <v>53005</v>
          </cell>
          <cell r="B614" t="str">
            <v>Saint-David</v>
          </cell>
          <cell r="C614" t="str">
            <v>AR530</v>
          </cell>
          <cell r="D614" t="str">
            <v>Pierre-De Saurel</v>
          </cell>
        </row>
        <row r="615">
          <cell r="A615" t="str">
            <v>53010</v>
          </cell>
          <cell r="B615" t="str">
            <v>Massueville</v>
          </cell>
          <cell r="C615" t="str">
            <v>AR530</v>
          </cell>
          <cell r="D615" t="str">
            <v>Pierre-De Saurel</v>
          </cell>
        </row>
        <row r="616">
          <cell r="A616" t="str">
            <v>53015</v>
          </cell>
          <cell r="B616" t="str">
            <v>Saint-Aimé</v>
          </cell>
          <cell r="C616" t="str">
            <v>AR530</v>
          </cell>
          <cell r="D616" t="str">
            <v>Pierre-De Saurel</v>
          </cell>
        </row>
        <row r="617">
          <cell r="A617" t="str">
            <v>53020</v>
          </cell>
          <cell r="B617" t="str">
            <v>Saint-Robert</v>
          </cell>
          <cell r="C617" t="str">
            <v>AR530</v>
          </cell>
          <cell r="D617" t="str">
            <v>Pierre-De Saurel</v>
          </cell>
        </row>
        <row r="618">
          <cell r="A618" t="str">
            <v>53025</v>
          </cell>
          <cell r="B618" t="str">
            <v>Sainte-Victoire-de-Sorel</v>
          </cell>
          <cell r="C618" t="str">
            <v>AR530</v>
          </cell>
          <cell r="D618" t="str">
            <v>Pierre-De Saurel</v>
          </cell>
        </row>
        <row r="619">
          <cell r="A619" t="str">
            <v>53032</v>
          </cell>
          <cell r="B619" t="str">
            <v>Saint-Ours</v>
          </cell>
          <cell r="C619" t="str">
            <v>53032</v>
          </cell>
          <cell r="D619" t="str">
            <v>Saint-Ours</v>
          </cell>
        </row>
        <row r="620">
          <cell r="A620" t="str">
            <v>53040</v>
          </cell>
          <cell r="B620" t="str">
            <v>Saint-Roch-de-Richelieu</v>
          </cell>
          <cell r="C620" t="str">
            <v>AR530</v>
          </cell>
          <cell r="D620" t="str">
            <v>Pierre-De Saurel</v>
          </cell>
        </row>
        <row r="621">
          <cell r="A621" t="str">
            <v>53050</v>
          </cell>
          <cell r="B621" t="str">
            <v>Saint-Joseph-de-Sorel</v>
          </cell>
          <cell r="C621" t="str">
            <v>53050</v>
          </cell>
          <cell r="D621" t="str">
            <v>Saint-Joseph-de-Sorel</v>
          </cell>
        </row>
        <row r="622">
          <cell r="A622" t="str">
            <v>53052</v>
          </cell>
          <cell r="B622" t="str">
            <v>Sorel-Tracy</v>
          </cell>
          <cell r="C622" t="str">
            <v>AR530</v>
          </cell>
          <cell r="D622" t="str">
            <v>Pierre-De Saurel</v>
          </cell>
        </row>
        <row r="623">
          <cell r="A623" t="str">
            <v>53065</v>
          </cell>
          <cell r="B623" t="str">
            <v>Sainte-Anne-de-Sorel</v>
          </cell>
          <cell r="C623" t="str">
            <v>AR530</v>
          </cell>
          <cell r="D623" t="str">
            <v>Pierre-De Saurel</v>
          </cell>
        </row>
        <row r="624">
          <cell r="A624" t="str">
            <v>53072</v>
          </cell>
          <cell r="B624" t="str">
            <v>Yamaska</v>
          </cell>
          <cell r="C624" t="str">
            <v>AR530</v>
          </cell>
          <cell r="D624" t="str">
            <v>Pierre-De Saurel</v>
          </cell>
        </row>
        <row r="625">
          <cell r="A625" t="str">
            <v>53085</v>
          </cell>
          <cell r="B625" t="str">
            <v>Saint-Gérard-Majella</v>
          </cell>
          <cell r="C625" t="str">
            <v>AR530</v>
          </cell>
          <cell r="D625" t="str">
            <v>Pierre-De Saurel</v>
          </cell>
        </row>
        <row r="626">
          <cell r="A626" t="str">
            <v>54008</v>
          </cell>
          <cell r="B626" t="str">
            <v>Saint-Pie</v>
          </cell>
          <cell r="C626" t="str">
            <v>AR540</v>
          </cell>
          <cell r="D626" t="str">
            <v>Les Maskoutains</v>
          </cell>
        </row>
        <row r="627">
          <cell r="A627" t="str">
            <v>54017</v>
          </cell>
          <cell r="B627" t="str">
            <v>Saint-Damase</v>
          </cell>
          <cell r="C627" t="str">
            <v>AR540</v>
          </cell>
          <cell r="D627" t="str">
            <v>Les Maskoutains</v>
          </cell>
        </row>
        <row r="628">
          <cell r="A628" t="str">
            <v>54025</v>
          </cell>
          <cell r="B628" t="str">
            <v>Sainte-Madeleine</v>
          </cell>
          <cell r="C628" t="str">
            <v>AR540</v>
          </cell>
          <cell r="D628" t="str">
            <v>Les Maskoutains</v>
          </cell>
        </row>
        <row r="629">
          <cell r="A629" t="str">
            <v>54030</v>
          </cell>
          <cell r="B629" t="str">
            <v>Sainte-Marie-Madeleine</v>
          </cell>
          <cell r="C629" t="str">
            <v>AR540</v>
          </cell>
          <cell r="D629" t="str">
            <v>Les Maskoutains</v>
          </cell>
        </row>
        <row r="630">
          <cell r="A630" t="str">
            <v>54035</v>
          </cell>
          <cell r="B630" t="str">
            <v>La Présentation</v>
          </cell>
          <cell r="C630" t="str">
            <v>AR540</v>
          </cell>
          <cell r="D630" t="str">
            <v>Les Maskoutains</v>
          </cell>
        </row>
        <row r="631">
          <cell r="A631" t="str">
            <v>54048</v>
          </cell>
          <cell r="B631" t="str">
            <v>Saint-Hyacinthe</v>
          </cell>
          <cell r="C631" t="str">
            <v>54048</v>
          </cell>
          <cell r="D631" t="str">
            <v>Saint-Hyacinthe</v>
          </cell>
        </row>
        <row r="632">
          <cell r="A632" t="str">
            <v>54060</v>
          </cell>
          <cell r="B632" t="str">
            <v>Saint-Dominique</v>
          </cell>
          <cell r="C632" t="str">
            <v>AR540</v>
          </cell>
          <cell r="D632" t="str">
            <v>Les Maskoutains</v>
          </cell>
        </row>
        <row r="633">
          <cell r="A633" t="str">
            <v>54065</v>
          </cell>
          <cell r="B633" t="str">
            <v>Saint-Valérien-de-Milton</v>
          </cell>
          <cell r="C633" t="str">
            <v>AR540</v>
          </cell>
          <cell r="D633" t="str">
            <v>Les Maskoutains</v>
          </cell>
        </row>
        <row r="634">
          <cell r="A634" t="str">
            <v>54072</v>
          </cell>
          <cell r="B634" t="str">
            <v>Saint-Liboire</v>
          </cell>
          <cell r="C634" t="str">
            <v>AR540</v>
          </cell>
          <cell r="D634" t="str">
            <v>Les Maskoutains</v>
          </cell>
        </row>
        <row r="635">
          <cell r="A635" t="str">
            <v>54090</v>
          </cell>
          <cell r="B635" t="str">
            <v>Saint-Simon</v>
          </cell>
          <cell r="C635" t="str">
            <v>AR540</v>
          </cell>
          <cell r="D635" t="str">
            <v>Les Maskoutains</v>
          </cell>
        </row>
        <row r="636">
          <cell r="A636" t="str">
            <v>54095</v>
          </cell>
          <cell r="B636" t="str">
            <v>Sainte-Hélène-de-Bagot</v>
          </cell>
          <cell r="C636" t="str">
            <v>AR540</v>
          </cell>
          <cell r="D636" t="str">
            <v>Les Maskoutains</v>
          </cell>
        </row>
        <row r="637">
          <cell r="A637" t="str">
            <v>54100</v>
          </cell>
          <cell r="B637" t="str">
            <v>Saint-Hugues</v>
          </cell>
          <cell r="C637" t="str">
            <v>AR540</v>
          </cell>
          <cell r="D637" t="str">
            <v>Les Maskoutains</v>
          </cell>
        </row>
        <row r="638">
          <cell r="A638" t="str">
            <v>54105</v>
          </cell>
          <cell r="B638" t="str">
            <v>Saint-Barnabé-Sud</v>
          </cell>
          <cell r="C638" t="str">
            <v>AR540</v>
          </cell>
          <cell r="D638" t="str">
            <v>Les Maskoutains</v>
          </cell>
        </row>
        <row r="639">
          <cell r="A639" t="str">
            <v>54110</v>
          </cell>
          <cell r="B639" t="str">
            <v>Saint-Jude</v>
          </cell>
          <cell r="C639" t="str">
            <v>AR540</v>
          </cell>
          <cell r="D639" t="str">
            <v>Les Maskoutains</v>
          </cell>
        </row>
        <row r="640">
          <cell r="A640" t="str">
            <v>54115</v>
          </cell>
          <cell r="B640" t="str">
            <v>Saint-Bernard-de-Michaudville</v>
          </cell>
          <cell r="C640" t="str">
            <v>AR540</v>
          </cell>
          <cell r="D640" t="str">
            <v>Les Maskoutains</v>
          </cell>
        </row>
        <row r="641">
          <cell r="A641" t="str">
            <v>54120</v>
          </cell>
          <cell r="B641" t="str">
            <v>Saint-Louis</v>
          </cell>
          <cell r="C641" t="str">
            <v>AR540</v>
          </cell>
          <cell r="D641" t="str">
            <v>Les Maskoutains</v>
          </cell>
        </row>
        <row r="642">
          <cell r="A642" t="str">
            <v>54125</v>
          </cell>
          <cell r="B642" t="str">
            <v>Saint-Marcel-de-Richelieu</v>
          </cell>
          <cell r="C642" t="str">
            <v>AR540</v>
          </cell>
          <cell r="D642" t="str">
            <v>Les Maskoutains</v>
          </cell>
        </row>
        <row r="643">
          <cell r="A643" t="str">
            <v>55008</v>
          </cell>
          <cell r="B643" t="str">
            <v>Ange-Gardien</v>
          </cell>
          <cell r="C643" t="str">
            <v>AR550</v>
          </cell>
          <cell r="D643" t="str">
            <v>Rouville</v>
          </cell>
        </row>
        <row r="644">
          <cell r="A644" t="str">
            <v>55015</v>
          </cell>
          <cell r="B644" t="str">
            <v>Saint-Paul-d'Abbotsford</v>
          </cell>
          <cell r="C644" t="str">
            <v>AR550</v>
          </cell>
          <cell r="D644" t="str">
            <v>Rouville</v>
          </cell>
        </row>
        <row r="645">
          <cell r="A645" t="str">
            <v>55023</v>
          </cell>
          <cell r="B645" t="str">
            <v>Saint-Césaire</v>
          </cell>
          <cell r="C645" t="str">
            <v>55023</v>
          </cell>
          <cell r="D645" t="str">
            <v>Saint-Césaire</v>
          </cell>
        </row>
        <row r="646">
          <cell r="A646" t="str">
            <v>55030</v>
          </cell>
          <cell r="B646" t="str">
            <v>Sainte-Angèle-de-Monnoir</v>
          </cell>
          <cell r="C646" t="str">
            <v>AR550</v>
          </cell>
          <cell r="D646" t="str">
            <v>Rouville</v>
          </cell>
        </row>
        <row r="647">
          <cell r="A647" t="str">
            <v>55037</v>
          </cell>
          <cell r="B647" t="str">
            <v>Rougemont</v>
          </cell>
          <cell r="C647" t="str">
            <v>AR550</v>
          </cell>
          <cell r="D647" t="str">
            <v>Rouville</v>
          </cell>
        </row>
        <row r="648">
          <cell r="A648" t="str">
            <v>55048</v>
          </cell>
          <cell r="B648" t="str">
            <v>Marieville</v>
          </cell>
          <cell r="C648" t="str">
            <v>55048</v>
          </cell>
          <cell r="D648" t="str">
            <v>Marieville</v>
          </cell>
        </row>
        <row r="649">
          <cell r="A649" t="str">
            <v>55057</v>
          </cell>
          <cell r="B649" t="str">
            <v>Richelieu</v>
          </cell>
          <cell r="C649" t="str">
            <v>55057</v>
          </cell>
          <cell r="D649" t="str">
            <v>Richelieu</v>
          </cell>
        </row>
        <row r="650">
          <cell r="A650" t="str">
            <v>55065</v>
          </cell>
          <cell r="B650" t="str">
            <v>Saint-Mathias-sur-Richelieu</v>
          </cell>
          <cell r="C650" t="str">
            <v>AR550</v>
          </cell>
          <cell r="D650" t="str">
            <v>Rouville</v>
          </cell>
        </row>
        <row r="651">
          <cell r="A651" t="str">
            <v>56005</v>
          </cell>
          <cell r="B651" t="str">
            <v>Venise-en-Québec</v>
          </cell>
          <cell r="C651" t="str">
            <v>AR560</v>
          </cell>
          <cell r="D651" t="str">
            <v>Le Haut-Richelieu</v>
          </cell>
        </row>
        <row r="652">
          <cell r="A652" t="str">
            <v>56010</v>
          </cell>
          <cell r="B652" t="str">
            <v>Saint-Georges-de-Clarenceville</v>
          </cell>
          <cell r="C652" t="str">
            <v>AR560</v>
          </cell>
          <cell r="D652" t="str">
            <v>Le Haut-Richelieu</v>
          </cell>
        </row>
        <row r="653">
          <cell r="A653" t="str">
            <v>56015</v>
          </cell>
          <cell r="B653" t="str">
            <v>Noyan</v>
          </cell>
          <cell r="C653" t="str">
            <v>AR560</v>
          </cell>
          <cell r="D653" t="str">
            <v>Le Haut-Richelieu</v>
          </cell>
        </row>
        <row r="654">
          <cell r="A654" t="str">
            <v>56023</v>
          </cell>
          <cell r="B654" t="str">
            <v>Lacolle</v>
          </cell>
          <cell r="C654" t="str">
            <v>AR560</v>
          </cell>
          <cell r="D654" t="str">
            <v>Le Haut-Richelieu</v>
          </cell>
        </row>
        <row r="655">
          <cell r="A655" t="str">
            <v>56030</v>
          </cell>
          <cell r="B655" t="str">
            <v>Saint-Valentin</v>
          </cell>
          <cell r="C655" t="str">
            <v>AR560</v>
          </cell>
          <cell r="D655" t="str">
            <v>Le Haut-Richelieu</v>
          </cell>
        </row>
        <row r="656">
          <cell r="A656" t="str">
            <v>56035</v>
          </cell>
          <cell r="B656" t="str">
            <v>Saint-Paul-de-l'Île-aux-Noix</v>
          </cell>
          <cell r="C656" t="str">
            <v>AR560</v>
          </cell>
          <cell r="D656" t="str">
            <v>Le Haut-Richelieu</v>
          </cell>
        </row>
        <row r="657">
          <cell r="A657" t="str">
            <v>56042</v>
          </cell>
          <cell r="B657" t="str">
            <v>Henryville</v>
          </cell>
          <cell r="C657" t="str">
            <v>AR560</v>
          </cell>
          <cell r="D657" t="str">
            <v>Le Haut-Richelieu</v>
          </cell>
        </row>
        <row r="658">
          <cell r="A658" t="str">
            <v>56050</v>
          </cell>
          <cell r="B658" t="str">
            <v>Saint-Sébastien</v>
          </cell>
          <cell r="C658" t="str">
            <v>AR560</v>
          </cell>
          <cell r="D658" t="str">
            <v>Le Haut-Richelieu</v>
          </cell>
        </row>
        <row r="659">
          <cell r="A659" t="str">
            <v>56055</v>
          </cell>
          <cell r="B659" t="str">
            <v>Saint-Alexandre</v>
          </cell>
          <cell r="C659" t="str">
            <v>AR560</v>
          </cell>
          <cell r="D659" t="str">
            <v>Le Haut-Richelieu</v>
          </cell>
        </row>
        <row r="660">
          <cell r="A660" t="str">
            <v>56060</v>
          </cell>
          <cell r="B660" t="str">
            <v>Sainte-Anne-de-Sabrevois</v>
          </cell>
          <cell r="C660" t="str">
            <v>AR560</v>
          </cell>
          <cell r="D660" t="str">
            <v>Le Haut-Richelieu</v>
          </cell>
        </row>
        <row r="661">
          <cell r="A661" t="str">
            <v>56065</v>
          </cell>
          <cell r="B661" t="str">
            <v>Saint-Blaise-sur-Richelieu</v>
          </cell>
          <cell r="C661" t="str">
            <v>AR560</v>
          </cell>
          <cell r="D661" t="str">
            <v>Le Haut-Richelieu</v>
          </cell>
        </row>
        <row r="662">
          <cell r="A662" t="str">
            <v>56083</v>
          </cell>
          <cell r="B662" t="str">
            <v>Saint-Jean-sur-Richelieu</v>
          </cell>
          <cell r="C662" t="str">
            <v>56083</v>
          </cell>
          <cell r="D662" t="str">
            <v>Saint-Jean-sur-Richelieu</v>
          </cell>
        </row>
        <row r="663">
          <cell r="A663" t="str">
            <v>56097</v>
          </cell>
          <cell r="B663" t="str">
            <v>Mont-Saint-Grégoire</v>
          </cell>
          <cell r="C663" t="str">
            <v>AR560</v>
          </cell>
          <cell r="D663" t="str">
            <v>Le Haut-Richelieu</v>
          </cell>
        </row>
        <row r="664">
          <cell r="A664" t="str">
            <v>56105</v>
          </cell>
          <cell r="B664" t="str">
            <v>Sainte-Brigide-d'Iberville</v>
          </cell>
          <cell r="C664" t="str">
            <v>AR560</v>
          </cell>
          <cell r="D664" t="str">
            <v>Le Haut-Richelieu</v>
          </cell>
        </row>
        <row r="665">
          <cell r="A665" t="str">
            <v>57005</v>
          </cell>
          <cell r="B665" t="str">
            <v>Chambly</v>
          </cell>
          <cell r="C665" t="str">
            <v>57005</v>
          </cell>
          <cell r="D665" t="str">
            <v>Chambly</v>
          </cell>
        </row>
        <row r="666">
          <cell r="A666" t="str">
            <v>57010</v>
          </cell>
          <cell r="B666" t="str">
            <v>Carignan</v>
          </cell>
          <cell r="C666" t="str">
            <v>57010</v>
          </cell>
          <cell r="D666" t="str">
            <v>Carignan</v>
          </cell>
        </row>
        <row r="667">
          <cell r="A667" t="str">
            <v>57020</v>
          </cell>
          <cell r="B667" t="str">
            <v>Saint-Basile-le-Grand</v>
          </cell>
          <cell r="C667" t="str">
            <v>57020</v>
          </cell>
          <cell r="D667" t="str">
            <v>Saint-Basile-le-Grand</v>
          </cell>
        </row>
        <row r="668">
          <cell r="A668" t="str">
            <v>57025</v>
          </cell>
          <cell r="B668" t="str">
            <v>McMasterville</v>
          </cell>
          <cell r="C668" t="str">
            <v>AR570</v>
          </cell>
          <cell r="D668" t="str">
            <v>La Vallée-du-Richelieu</v>
          </cell>
        </row>
        <row r="669">
          <cell r="A669" t="str">
            <v>57030</v>
          </cell>
          <cell r="B669" t="str">
            <v>Otterburn Park</v>
          </cell>
          <cell r="C669" t="str">
            <v>57030</v>
          </cell>
          <cell r="D669" t="str">
            <v>Otterburn Park</v>
          </cell>
        </row>
        <row r="670">
          <cell r="A670" t="str">
            <v>57033</v>
          </cell>
          <cell r="B670" t="str">
            <v>Saint-Jean-Baptiste</v>
          </cell>
          <cell r="C670" t="str">
            <v>AR570</v>
          </cell>
          <cell r="D670" t="str">
            <v>La Vallée-du-Richelieu</v>
          </cell>
        </row>
        <row r="671">
          <cell r="A671" t="str">
            <v>57035</v>
          </cell>
          <cell r="B671" t="str">
            <v>Mont-Saint-Hilaire</v>
          </cell>
          <cell r="C671" t="str">
            <v>57035</v>
          </cell>
          <cell r="D671" t="str">
            <v>Mont-Saint-Hilaire</v>
          </cell>
        </row>
        <row r="672">
          <cell r="A672" t="str">
            <v>57040</v>
          </cell>
          <cell r="B672" t="str">
            <v>Beloeil</v>
          </cell>
          <cell r="C672" t="str">
            <v>57040</v>
          </cell>
          <cell r="D672" t="str">
            <v>Beloeil</v>
          </cell>
        </row>
        <row r="673">
          <cell r="A673" t="str">
            <v>57045</v>
          </cell>
          <cell r="B673" t="str">
            <v>Saint-Mathieu-de-Beloeil</v>
          </cell>
          <cell r="C673" t="str">
            <v>AR570</v>
          </cell>
          <cell r="D673" t="str">
            <v>La Vallée-du-Richelieu</v>
          </cell>
        </row>
        <row r="674">
          <cell r="A674" t="str">
            <v>57050</v>
          </cell>
          <cell r="B674" t="str">
            <v>Saint-Marc-sur-Richelieu</v>
          </cell>
          <cell r="C674" t="str">
            <v>AR570</v>
          </cell>
          <cell r="D674" t="str">
            <v>La Vallée-du-Richelieu</v>
          </cell>
        </row>
        <row r="675">
          <cell r="A675" t="str">
            <v>57057</v>
          </cell>
          <cell r="B675" t="str">
            <v>Saint-Charles-sur-Richelieu</v>
          </cell>
          <cell r="C675" t="str">
            <v>AR570</v>
          </cell>
          <cell r="D675" t="str">
            <v>La Vallée-du-Richelieu</v>
          </cell>
        </row>
        <row r="676">
          <cell r="A676" t="str">
            <v>57068</v>
          </cell>
          <cell r="B676" t="str">
            <v>Saint-Denis-sur-Richelieu</v>
          </cell>
          <cell r="C676" t="str">
            <v>AR570</v>
          </cell>
          <cell r="D676" t="str">
            <v>La Vallée-du-Richelieu</v>
          </cell>
        </row>
        <row r="677">
          <cell r="A677" t="str">
            <v>57075</v>
          </cell>
          <cell r="B677" t="str">
            <v>Saint-Antoine-sur-Richelieu</v>
          </cell>
          <cell r="C677" t="str">
            <v>AR570</v>
          </cell>
          <cell r="D677" t="str">
            <v>La Vallée-du-Richelieu</v>
          </cell>
        </row>
        <row r="678">
          <cell r="A678" t="str">
            <v>58007</v>
          </cell>
          <cell r="B678" t="str">
            <v>Brossard</v>
          </cell>
          <cell r="C678" t="str">
            <v>58227</v>
          </cell>
          <cell r="D678" t="str">
            <v>Longueuil</v>
          </cell>
        </row>
        <row r="679">
          <cell r="A679" t="str">
            <v>58012</v>
          </cell>
          <cell r="B679" t="str">
            <v>Saint-Lambert</v>
          </cell>
          <cell r="C679" t="str">
            <v>58227</v>
          </cell>
          <cell r="D679" t="str">
            <v>Longueuil</v>
          </cell>
        </row>
        <row r="680">
          <cell r="A680" t="str">
            <v>58033</v>
          </cell>
          <cell r="B680" t="str">
            <v>Boucherville</v>
          </cell>
          <cell r="C680" t="str">
            <v>58227</v>
          </cell>
          <cell r="D680" t="str">
            <v>Longueuil</v>
          </cell>
        </row>
        <row r="681">
          <cell r="A681" t="str">
            <v>58037</v>
          </cell>
          <cell r="B681" t="str">
            <v>Saint-Bruno-de-Montarville</v>
          </cell>
          <cell r="C681" t="str">
            <v>58227</v>
          </cell>
          <cell r="D681" t="str">
            <v>Longueuil</v>
          </cell>
        </row>
        <row r="682">
          <cell r="A682" t="str">
            <v>58227</v>
          </cell>
          <cell r="B682" t="str">
            <v>Longueuil</v>
          </cell>
          <cell r="C682" t="str">
            <v>58227</v>
          </cell>
          <cell r="D682" t="str">
            <v>Longueuil</v>
          </cell>
        </row>
        <row r="683">
          <cell r="A683" t="str">
            <v>59010</v>
          </cell>
          <cell r="B683" t="str">
            <v>Sainte-Julie</v>
          </cell>
          <cell r="C683" t="str">
            <v>59010</v>
          </cell>
          <cell r="D683" t="str">
            <v>Sainte-Julie</v>
          </cell>
        </row>
        <row r="684">
          <cell r="A684" t="str">
            <v>59015</v>
          </cell>
          <cell r="B684" t="str">
            <v>Saint-Amable</v>
          </cell>
          <cell r="C684" t="str">
            <v>AR590</v>
          </cell>
          <cell r="D684" t="str">
            <v>Marguerite-D'Youville</v>
          </cell>
        </row>
        <row r="685">
          <cell r="A685" t="str">
            <v>59020</v>
          </cell>
          <cell r="B685" t="str">
            <v>Varennes</v>
          </cell>
          <cell r="C685" t="str">
            <v>59020</v>
          </cell>
          <cell r="D685" t="str">
            <v>Varennes</v>
          </cell>
        </row>
        <row r="686">
          <cell r="A686" t="str">
            <v>59025</v>
          </cell>
          <cell r="B686" t="str">
            <v>Verchères</v>
          </cell>
          <cell r="C686" t="str">
            <v>AR590</v>
          </cell>
          <cell r="D686" t="str">
            <v>Marguerite-D'Youville</v>
          </cell>
        </row>
        <row r="687">
          <cell r="A687" t="str">
            <v>59030</v>
          </cell>
          <cell r="B687" t="str">
            <v>Calixa-Lavallée</v>
          </cell>
          <cell r="C687" t="str">
            <v>AR590</v>
          </cell>
          <cell r="D687" t="str">
            <v>Marguerite-D'Youville</v>
          </cell>
        </row>
        <row r="688">
          <cell r="A688" t="str">
            <v>59035</v>
          </cell>
          <cell r="B688" t="str">
            <v>Contrecoeur</v>
          </cell>
          <cell r="C688" t="str">
            <v>AR590</v>
          </cell>
          <cell r="D688" t="str">
            <v>Marguerite-D'Youville</v>
          </cell>
        </row>
        <row r="689">
          <cell r="A689" t="str">
            <v>60005</v>
          </cell>
          <cell r="B689" t="str">
            <v>Charlemagne</v>
          </cell>
          <cell r="C689" t="str">
            <v>60005</v>
          </cell>
          <cell r="D689" t="str">
            <v>Charlemagne</v>
          </cell>
        </row>
        <row r="690">
          <cell r="A690" t="str">
            <v>60013</v>
          </cell>
          <cell r="B690" t="str">
            <v>Repentigny</v>
          </cell>
          <cell r="C690" t="str">
            <v>60013</v>
          </cell>
          <cell r="D690" t="str">
            <v>Repentigny</v>
          </cell>
        </row>
        <row r="691">
          <cell r="A691" t="str">
            <v>60020</v>
          </cell>
          <cell r="B691" t="str">
            <v>Saint-Sulpice</v>
          </cell>
          <cell r="C691" t="str">
            <v>AR600</v>
          </cell>
          <cell r="D691" t="str">
            <v>L'Assomption</v>
          </cell>
        </row>
        <row r="692">
          <cell r="A692" t="str">
            <v>60028</v>
          </cell>
          <cell r="B692" t="str">
            <v>L'Assomption</v>
          </cell>
          <cell r="C692" t="str">
            <v>60028</v>
          </cell>
          <cell r="D692" t="str">
            <v>L'Assomption</v>
          </cell>
        </row>
        <row r="693">
          <cell r="A693" t="str">
            <v>60035</v>
          </cell>
          <cell r="B693" t="str">
            <v>L'Épiphanie</v>
          </cell>
          <cell r="C693" t="str">
            <v>60035</v>
          </cell>
          <cell r="D693" t="str">
            <v>L'Épiphanie</v>
          </cell>
        </row>
        <row r="694">
          <cell r="A694" t="str">
            <v>60040</v>
          </cell>
          <cell r="B694" t="str">
            <v>L'Épiphanie</v>
          </cell>
          <cell r="C694" t="str">
            <v>AR600</v>
          </cell>
          <cell r="D694" t="str">
            <v>L'Assomption</v>
          </cell>
        </row>
        <row r="695">
          <cell r="A695" t="str">
            <v>61005</v>
          </cell>
          <cell r="B695" t="str">
            <v>Saint-Paul</v>
          </cell>
          <cell r="C695" t="str">
            <v>AR610</v>
          </cell>
          <cell r="D695" t="str">
            <v>Joliette</v>
          </cell>
        </row>
        <row r="696">
          <cell r="A696" t="str">
            <v>61013</v>
          </cell>
          <cell r="B696" t="str">
            <v>Crabtree</v>
          </cell>
          <cell r="C696" t="str">
            <v>AR610</v>
          </cell>
          <cell r="D696" t="str">
            <v>Joliette</v>
          </cell>
        </row>
        <row r="697">
          <cell r="A697" t="str">
            <v>61020</v>
          </cell>
          <cell r="B697" t="str">
            <v>Saint-Pierre</v>
          </cell>
          <cell r="C697" t="str">
            <v>AR610</v>
          </cell>
          <cell r="D697" t="str">
            <v>Joliette</v>
          </cell>
        </row>
        <row r="698">
          <cell r="A698" t="str">
            <v>61025</v>
          </cell>
          <cell r="B698" t="str">
            <v>Joliette</v>
          </cell>
          <cell r="C698" t="str">
            <v>61025</v>
          </cell>
          <cell r="D698" t="str">
            <v>Joliette</v>
          </cell>
        </row>
        <row r="699">
          <cell r="A699" t="str">
            <v>61027</v>
          </cell>
          <cell r="B699" t="str">
            <v>Saint-Thomas</v>
          </cell>
          <cell r="C699" t="str">
            <v>AR610</v>
          </cell>
          <cell r="D699" t="str">
            <v>Joliette</v>
          </cell>
        </row>
        <row r="700">
          <cell r="A700" t="str">
            <v>61030</v>
          </cell>
          <cell r="B700" t="str">
            <v>Notre-Dame-des-Prairies</v>
          </cell>
          <cell r="C700" t="str">
            <v>AR610</v>
          </cell>
          <cell r="D700" t="str">
            <v>Joliette</v>
          </cell>
        </row>
        <row r="701">
          <cell r="A701" t="str">
            <v>61035</v>
          </cell>
          <cell r="B701" t="str">
            <v>Saint-Charles-Borromée</v>
          </cell>
          <cell r="C701" t="str">
            <v>AR610</v>
          </cell>
          <cell r="D701" t="str">
            <v>Joliette</v>
          </cell>
        </row>
        <row r="702">
          <cell r="A702" t="str">
            <v>61040</v>
          </cell>
          <cell r="B702" t="str">
            <v>Saint-Ambroise-de-Kildare</v>
          </cell>
          <cell r="C702" t="str">
            <v>AR610</v>
          </cell>
          <cell r="D702" t="str">
            <v>Joliette</v>
          </cell>
        </row>
        <row r="703">
          <cell r="A703" t="str">
            <v>61045</v>
          </cell>
          <cell r="B703" t="str">
            <v>Notre-Dame-de-Lourdes</v>
          </cell>
          <cell r="C703" t="str">
            <v>AR610</v>
          </cell>
          <cell r="D703" t="str">
            <v>Joliette</v>
          </cell>
        </row>
        <row r="704">
          <cell r="A704" t="str">
            <v>61050</v>
          </cell>
          <cell r="B704" t="str">
            <v>Sainte-Mélanie</v>
          </cell>
          <cell r="C704" t="str">
            <v>AR610</v>
          </cell>
          <cell r="D704" t="str">
            <v>Joliette</v>
          </cell>
        </row>
        <row r="705">
          <cell r="A705" t="str">
            <v>62007</v>
          </cell>
          <cell r="B705" t="str">
            <v>Saint-Félix-de-Valois</v>
          </cell>
          <cell r="C705" t="str">
            <v>AR620</v>
          </cell>
          <cell r="D705" t="str">
            <v>Matawinie</v>
          </cell>
        </row>
        <row r="706">
          <cell r="A706" t="str">
            <v>62015</v>
          </cell>
          <cell r="B706" t="str">
            <v>Saint-Jean-de-Matha</v>
          </cell>
          <cell r="C706" t="str">
            <v>AR620</v>
          </cell>
          <cell r="D706" t="str">
            <v>Matawinie</v>
          </cell>
        </row>
        <row r="707">
          <cell r="A707" t="str">
            <v>62020</v>
          </cell>
          <cell r="B707" t="str">
            <v>Sainte-Béatrix</v>
          </cell>
          <cell r="C707" t="str">
            <v>AR620</v>
          </cell>
          <cell r="D707" t="str">
            <v>Matawinie</v>
          </cell>
        </row>
        <row r="708">
          <cell r="A708" t="str">
            <v>62025</v>
          </cell>
          <cell r="B708" t="str">
            <v>Saint-Alphonse-Rodriguez</v>
          </cell>
          <cell r="C708" t="str">
            <v>AR620</v>
          </cell>
          <cell r="D708" t="str">
            <v>Matawinie</v>
          </cell>
        </row>
        <row r="709">
          <cell r="A709" t="str">
            <v>62030</v>
          </cell>
          <cell r="B709" t="str">
            <v>Sainte-Marcelline-de-Kildare</v>
          </cell>
          <cell r="C709" t="str">
            <v>AR620</v>
          </cell>
          <cell r="D709" t="str">
            <v>Matawinie</v>
          </cell>
        </row>
        <row r="710">
          <cell r="A710" t="str">
            <v>62037</v>
          </cell>
          <cell r="B710" t="str">
            <v>Rawdon</v>
          </cell>
          <cell r="C710" t="str">
            <v>AR620</v>
          </cell>
          <cell r="D710" t="str">
            <v>Matawinie</v>
          </cell>
        </row>
        <row r="711">
          <cell r="A711" t="str">
            <v>62047</v>
          </cell>
          <cell r="B711" t="str">
            <v>Chertsey</v>
          </cell>
          <cell r="C711" t="str">
            <v>AR620</v>
          </cell>
          <cell r="D711" t="str">
            <v>Matawinie</v>
          </cell>
        </row>
        <row r="712">
          <cell r="A712" t="str">
            <v>62053</v>
          </cell>
          <cell r="B712" t="str">
            <v>Entrelacs</v>
          </cell>
          <cell r="C712" t="str">
            <v>AR620</v>
          </cell>
          <cell r="D712" t="str">
            <v>Matawinie</v>
          </cell>
        </row>
        <row r="713">
          <cell r="A713" t="str">
            <v>62055</v>
          </cell>
          <cell r="B713" t="str">
            <v>Notre-Dame-de-la-Merci</v>
          </cell>
          <cell r="C713" t="str">
            <v>AR620</v>
          </cell>
          <cell r="D713" t="str">
            <v>Matawinie</v>
          </cell>
        </row>
        <row r="714">
          <cell r="A714" t="str">
            <v>62060</v>
          </cell>
          <cell r="B714" t="str">
            <v>Saint-Donat</v>
          </cell>
          <cell r="C714" t="str">
            <v>AR620</v>
          </cell>
          <cell r="D714" t="str">
            <v>Matawinie</v>
          </cell>
        </row>
        <row r="715">
          <cell r="A715" t="str">
            <v>62065</v>
          </cell>
          <cell r="B715" t="str">
            <v>Saint-Côme</v>
          </cell>
          <cell r="C715" t="str">
            <v>AR620</v>
          </cell>
          <cell r="D715" t="str">
            <v>Matawinie</v>
          </cell>
        </row>
        <row r="716">
          <cell r="A716" t="str">
            <v>62070</v>
          </cell>
          <cell r="B716" t="str">
            <v>Sainte-Émélie-de-l'Énergie</v>
          </cell>
          <cell r="C716" t="str">
            <v>AR620</v>
          </cell>
          <cell r="D716" t="str">
            <v>Matawinie</v>
          </cell>
        </row>
        <row r="717">
          <cell r="A717" t="str">
            <v>62075</v>
          </cell>
          <cell r="B717" t="str">
            <v>Saint-Damien</v>
          </cell>
          <cell r="C717" t="str">
            <v>AR620</v>
          </cell>
          <cell r="D717" t="str">
            <v>Matawinie</v>
          </cell>
        </row>
        <row r="718">
          <cell r="A718" t="str">
            <v>62080</v>
          </cell>
          <cell r="B718" t="str">
            <v>Saint-Zénon</v>
          </cell>
          <cell r="C718" t="str">
            <v>AR620</v>
          </cell>
          <cell r="D718" t="str">
            <v>Matawinie</v>
          </cell>
        </row>
        <row r="719">
          <cell r="A719" t="str">
            <v>62085</v>
          </cell>
          <cell r="B719" t="str">
            <v>Saint-Michel-des-Saints</v>
          </cell>
          <cell r="C719" t="str">
            <v>AR620</v>
          </cell>
          <cell r="D719" t="str">
            <v>Matawinie</v>
          </cell>
        </row>
        <row r="720">
          <cell r="A720" t="str">
            <v>63005</v>
          </cell>
          <cell r="B720" t="str">
            <v>Sainte-Marie-Salomé</v>
          </cell>
          <cell r="C720" t="str">
            <v>AR630</v>
          </cell>
          <cell r="D720" t="str">
            <v>Montcalm</v>
          </cell>
        </row>
        <row r="721">
          <cell r="A721" t="str">
            <v>63013</v>
          </cell>
          <cell r="B721" t="str">
            <v>Saint-Jacques</v>
          </cell>
          <cell r="C721" t="str">
            <v>AR630</v>
          </cell>
          <cell r="D721" t="str">
            <v>Montcalm</v>
          </cell>
        </row>
        <row r="722">
          <cell r="A722" t="str">
            <v>63023</v>
          </cell>
          <cell r="B722" t="str">
            <v>Saint-Alexis</v>
          </cell>
          <cell r="C722" t="str">
            <v>AR630</v>
          </cell>
          <cell r="D722" t="str">
            <v>Montcalm</v>
          </cell>
        </row>
        <row r="723">
          <cell r="A723" t="str">
            <v>63030</v>
          </cell>
          <cell r="B723" t="str">
            <v>Saint-Esprit</v>
          </cell>
          <cell r="C723" t="str">
            <v>AR630</v>
          </cell>
          <cell r="D723" t="str">
            <v>Montcalm</v>
          </cell>
        </row>
        <row r="724">
          <cell r="A724" t="str">
            <v>63035</v>
          </cell>
          <cell r="B724" t="str">
            <v>Saint-Roch-de-l'Achigan</v>
          </cell>
          <cell r="C724" t="str">
            <v>AR630</v>
          </cell>
          <cell r="D724" t="str">
            <v>Montcalm</v>
          </cell>
        </row>
        <row r="725">
          <cell r="A725" t="str">
            <v>63040</v>
          </cell>
          <cell r="B725" t="str">
            <v>Saint-Roch-Ouest</v>
          </cell>
          <cell r="C725" t="str">
            <v>AR630</v>
          </cell>
          <cell r="D725" t="str">
            <v>Montcalm</v>
          </cell>
        </row>
        <row r="726">
          <cell r="A726" t="str">
            <v>63048</v>
          </cell>
          <cell r="B726" t="str">
            <v>Saint-Lin--Laurentides</v>
          </cell>
          <cell r="C726" t="str">
            <v>AR630</v>
          </cell>
          <cell r="D726" t="str">
            <v>Montcalm</v>
          </cell>
        </row>
        <row r="727">
          <cell r="A727" t="str">
            <v>63055</v>
          </cell>
          <cell r="B727" t="str">
            <v>Saint-Calixte</v>
          </cell>
          <cell r="C727" t="str">
            <v>AR630</v>
          </cell>
          <cell r="D727" t="str">
            <v>Montcalm</v>
          </cell>
        </row>
        <row r="728">
          <cell r="A728" t="str">
            <v>63060</v>
          </cell>
          <cell r="B728" t="str">
            <v>Sainte-Julienne</v>
          </cell>
          <cell r="C728" t="str">
            <v>AR630</v>
          </cell>
          <cell r="D728" t="str">
            <v>Montcalm</v>
          </cell>
        </row>
        <row r="729">
          <cell r="A729" t="str">
            <v>63065</v>
          </cell>
          <cell r="B729" t="str">
            <v>Saint-Liguori</v>
          </cell>
          <cell r="C729" t="str">
            <v>AR630</v>
          </cell>
          <cell r="D729" t="str">
            <v>Montcalm</v>
          </cell>
        </row>
        <row r="730">
          <cell r="A730" t="str">
            <v>64008</v>
          </cell>
          <cell r="B730" t="str">
            <v>Terrebonne</v>
          </cell>
          <cell r="C730" t="str">
            <v>64008</v>
          </cell>
          <cell r="D730" t="str">
            <v>Terrebonne</v>
          </cell>
        </row>
        <row r="731">
          <cell r="A731" t="str">
            <v>64015</v>
          </cell>
          <cell r="B731" t="str">
            <v>Mascouche</v>
          </cell>
          <cell r="C731" t="str">
            <v>64015</v>
          </cell>
          <cell r="D731" t="str">
            <v>Mascouche</v>
          </cell>
        </row>
        <row r="732">
          <cell r="A732" t="str">
            <v>65005</v>
          </cell>
          <cell r="B732" t="str">
            <v>Laval</v>
          </cell>
          <cell r="C732" t="str">
            <v>65005</v>
          </cell>
          <cell r="D732" t="str">
            <v>Laval</v>
          </cell>
        </row>
        <row r="733">
          <cell r="A733" t="str">
            <v>66007</v>
          </cell>
          <cell r="B733" t="str">
            <v>Montréal-Est</v>
          </cell>
          <cell r="C733" t="str">
            <v>66023</v>
          </cell>
          <cell r="D733" t="str">
            <v>Montréal</v>
          </cell>
        </row>
        <row r="734">
          <cell r="A734" t="str">
            <v>66020</v>
          </cell>
          <cell r="B734" t="str">
            <v>Montréal-Nord</v>
          </cell>
          <cell r="C734" t="str">
            <v>66020</v>
          </cell>
          <cell r="D734" t="str">
            <v>Montréal-Nord</v>
          </cell>
        </row>
        <row r="735">
          <cell r="A735" t="str">
            <v>66023</v>
          </cell>
          <cell r="B735" t="str">
            <v>Montréal</v>
          </cell>
          <cell r="C735" t="str">
            <v>66023</v>
          </cell>
          <cell r="D735" t="str">
            <v>Montréal</v>
          </cell>
        </row>
        <row r="736">
          <cell r="A736" t="str">
            <v>66032</v>
          </cell>
          <cell r="B736" t="str">
            <v>Westmount</v>
          </cell>
          <cell r="C736" t="str">
            <v>66023</v>
          </cell>
          <cell r="D736" t="str">
            <v>Montréal</v>
          </cell>
        </row>
        <row r="737">
          <cell r="A737" t="str">
            <v>66047</v>
          </cell>
          <cell r="B737" t="str">
            <v>Montréal-Ouest</v>
          </cell>
          <cell r="C737" t="str">
            <v>66023</v>
          </cell>
          <cell r="D737" t="str">
            <v>Montréal</v>
          </cell>
        </row>
        <row r="738">
          <cell r="A738" t="str">
            <v>66058</v>
          </cell>
          <cell r="B738" t="str">
            <v>Côte-Saint-Luc</v>
          </cell>
          <cell r="C738" t="str">
            <v>66023</v>
          </cell>
          <cell r="D738" t="str">
            <v>Montréal</v>
          </cell>
        </row>
        <row r="739">
          <cell r="A739" t="str">
            <v>66062</v>
          </cell>
          <cell r="B739" t="str">
            <v>Hampstead</v>
          </cell>
          <cell r="C739" t="str">
            <v>66023</v>
          </cell>
          <cell r="D739" t="str">
            <v>Montréal</v>
          </cell>
        </row>
        <row r="740">
          <cell r="A740" t="str">
            <v>66072</v>
          </cell>
          <cell r="B740" t="str">
            <v>Mont-Royal</v>
          </cell>
          <cell r="C740" t="str">
            <v>66023</v>
          </cell>
          <cell r="D740" t="str">
            <v>Montréal</v>
          </cell>
        </row>
        <row r="741">
          <cell r="A741" t="str">
            <v>66087</v>
          </cell>
          <cell r="B741" t="str">
            <v>Dorval</v>
          </cell>
          <cell r="C741" t="str">
            <v>66023</v>
          </cell>
          <cell r="D741" t="str">
            <v>Montréal</v>
          </cell>
        </row>
        <row r="742">
          <cell r="A742" t="str">
            <v>66092</v>
          </cell>
          <cell r="B742" t="str">
            <v>L'Île-Dorval</v>
          </cell>
          <cell r="C742" t="str">
            <v>66023</v>
          </cell>
          <cell r="D742" t="str">
            <v>Montréal</v>
          </cell>
        </row>
        <row r="743">
          <cell r="A743" t="str">
            <v>66097</v>
          </cell>
          <cell r="B743" t="str">
            <v>Pointe-Claire</v>
          </cell>
          <cell r="C743" t="str">
            <v>66023</v>
          </cell>
          <cell r="D743" t="str">
            <v>Montréal</v>
          </cell>
        </row>
        <row r="744">
          <cell r="A744" t="str">
            <v>66102</v>
          </cell>
          <cell r="B744" t="str">
            <v>Kirkland</v>
          </cell>
          <cell r="C744" t="str">
            <v>66023</v>
          </cell>
          <cell r="D744" t="str">
            <v>Montréal</v>
          </cell>
        </row>
        <row r="745">
          <cell r="A745" t="str">
            <v>66107</v>
          </cell>
          <cell r="B745" t="str">
            <v>Beaconsfield</v>
          </cell>
          <cell r="C745" t="str">
            <v>66023</v>
          </cell>
          <cell r="D745" t="str">
            <v>Montréal</v>
          </cell>
        </row>
        <row r="746">
          <cell r="A746" t="str">
            <v>66112</v>
          </cell>
          <cell r="B746" t="str">
            <v>Baie-D'Urfé</v>
          </cell>
          <cell r="C746" t="str">
            <v>66023</v>
          </cell>
          <cell r="D746" t="str">
            <v>Montréal</v>
          </cell>
        </row>
        <row r="747">
          <cell r="A747" t="str">
            <v>66117</v>
          </cell>
          <cell r="B747" t="str">
            <v>Sainte-Anne-de-Bellevue</v>
          </cell>
          <cell r="C747" t="str">
            <v>66023</v>
          </cell>
          <cell r="D747" t="str">
            <v>Montréal</v>
          </cell>
        </row>
        <row r="748">
          <cell r="A748" t="str">
            <v>66127</v>
          </cell>
          <cell r="B748" t="str">
            <v>Senneville</v>
          </cell>
          <cell r="C748" t="str">
            <v>66023</v>
          </cell>
          <cell r="D748" t="str">
            <v>Montréal</v>
          </cell>
        </row>
        <row r="749">
          <cell r="A749" t="str">
            <v>66142</v>
          </cell>
          <cell r="B749" t="str">
            <v>Dollard-Des Ormeaux</v>
          </cell>
          <cell r="C749" t="str">
            <v>66023</v>
          </cell>
          <cell r="D749" t="str">
            <v>Montréal</v>
          </cell>
        </row>
        <row r="750">
          <cell r="A750" t="str">
            <v>67005</v>
          </cell>
          <cell r="B750" t="str">
            <v>Saint-Mathieu</v>
          </cell>
          <cell r="C750" t="str">
            <v>AR670</v>
          </cell>
          <cell r="D750" t="str">
            <v>Roussillon</v>
          </cell>
        </row>
        <row r="751">
          <cell r="A751" t="str">
            <v>67010</v>
          </cell>
          <cell r="B751" t="str">
            <v>Saint-Philippe</v>
          </cell>
          <cell r="C751" t="str">
            <v>AR670</v>
          </cell>
          <cell r="D751" t="str">
            <v>Roussillon</v>
          </cell>
        </row>
        <row r="752">
          <cell r="A752" t="str">
            <v>67015</v>
          </cell>
          <cell r="B752" t="str">
            <v>La Prairie</v>
          </cell>
          <cell r="C752" t="str">
            <v>67015</v>
          </cell>
          <cell r="D752" t="str">
            <v>La Prairie</v>
          </cell>
        </row>
        <row r="753">
          <cell r="A753" t="str">
            <v>67020</v>
          </cell>
          <cell r="B753" t="str">
            <v>Candiac</v>
          </cell>
          <cell r="C753" t="str">
            <v>67020</v>
          </cell>
          <cell r="D753" t="str">
            <v>Candiac</v>
          </cell>
        </row>
        <row r="754">
          <cell r="A754" t="str">
            <v>67025</v>
          </cell>
          <cell r="B754" t="str">
            <v>Delson</v>
          </cell>
          <cell r="C754" t="str">
            <v>67025</v>
          </cell>
          <cell r="D754" t="str">
            <v>Delson</v>
          </cell>
        </row>
        <row r="755">
          <cell r="A755" t="str">
            <v>67030</v>
          </cell>
          <cell r="B755" t="str">
            <v>Sainte-Catherine</v>
          </cell>
          <cell r="C755" t="str">
            <v>67030</v>
          </cell>
          <cell r="D755" t="str">
            <v>Sainte-Catherine</v>
          </cell>
        </row>
        <row r="756">
          <cell r="A756" t="str">
            <v>67035</v>
          </cell>
          <cell r="B756" t="str">
            <v>Saint-Constant</v>
          </cell>
          <cell r="C756" t="str">
            <v>67035</v>
          </cell>
          <cell r="D756" t="str">
            <v>Saint-Constant</v>
          </cell>
        </row>
        <row r="757">
          <cell r="A757" t="str">
            <v>67040</v>
          </cell>
          <cell r="B757" t="str">
            <v>Saint-Isidore</v>
          </cell>
          <cell r="C757" t="str">
            <v>AR670</v>
          </cell>
          <cell r="D757" t="str">
            <v>Roussillon</v>
          </cell>
        </row>
        <row r="758">
          <cell r="A758" t="str">
            <v>67045</v>
          </cell>
          <cell r="B758" t="str">
            <v>Mercier</v>
          </cell>
          <cell r="C758" t="str">
            <v>67045</v>
          </cell>
          <cell r="D758" t="str">
            <v>Mercier</v>
          </cell>
        </row>
        <row r="759">
          <cell r="A759" t="str">
            <v>67050</v>
          </cell>
          <cell r="B759" t="str">
            <v>Châteauguay</v>
          </cell>
          <cell r="C759" t="str">
            <v>67050</v>
          </cell>
          <cell r="D759" t="str">
            <v>Châteauguay</v>
          </cell>
        </row>
        <row r="760">
          <cell r="A760" t="str">
            <v>67055</v>
          </cell>
          <cell r="B760" t="str">
            <v>Léry</v>
          </cell>
          <cell r="C760" t="str">
            <v>67055</v>
          </cell>
          <cell r="D760" t="str">
            <v>Léry</v>
          </cell>
        </row>
        <row r="761">
          <cell r="A761" t="str">
            <v>68005</v>
          </cell>
          <cell r="B761" t="str">
            <v>Saint-Bernard-de-Lacolle</v>
          </cell>
          <cell r="C761" t="str">
            <v>AR680</v>
          </cell>
          <cell r="D761" t="str">
            <v>Les Jardins-de-Napierville</v>
          </cell>
        </row>
        <row r="762">
          <cell r="A762" t="str">
            <v>68010</v>
          </cell>
          <cell r="B762" t="str">
            <v>Hemmingford</v>
          </cell>
          <cell r="C762" t="str">
            <v>AR680</v>
          </cell>
          <cell r="D762" t="str">
            <v>Les Jardins-de-Napierville</v>
          </cell>
        </row>
        <row r="763">
          <cell r="A763" t="str">
            <v>68015</v>
          </cell>
          <cell r="B763" t="str">
            <v>Hemmingford</v>
          </cell>
          <cell r="C763" t="str">
            <v>AR680</v>
          </cell>
          <cell r="D763" t="str">
            <v>Les Jardins-de-Napierville</v>
          </cell>
        </row>
        <row r="764">
          <cell r="A764" t="str">
            <v>68020</v>
          </cell>
          <cell r="B764" t="str">
            <v>Sainte-Clotilde</v>
          </cell>
          <cell r="C764" t="str">
            <v>AR680</v>
          </cell>
          <cell r="D764" t="str">
            <v>Les Jardins-de-Napierville</v>
          </cell>
        </row>
        <row r="765">
          <cell r="A765" t="str">
            <v>68025</v>
          </cell>
          <cell r="B765" t="str">
            <v>Saint-Patrice-de-Sherrington</v>
          </cell>
          <cell r="C765" t="str">
            <v>AR680</v>
          </cell>
          <cell r="D765" t="str">
            <v>Les Jardins-de-Napierville</v>
          </cell>
        </row>
        <row r="766">
          <cell r="A766" t="str">
            <v>68030</v>
          </cell>
          <cell r="B766" t="str">
            <v>Napierville</v>
          </cell>
          <cell r="C766" t="str">
            <v>AR680</v>
          </cell>
          <cell r="D766" t="str">
            <v>Les Jardins-de-Napierville</v>
          </cell>
        </row>
        <row r="767">
          <cell r="A767" t="str">
            <v>68035</v>
          </cell>
          <cell r="B767" t="str">
            <v>Saint-Cyprien-de-Napierville</v>
          </cell>
          <cell r="C767" t="str">
            <v>AR680</v>
          </cell>
          <cell r="D767" t="str">
            <v>Les Jardins-de-Napierville</v>
          </cell>
        </row>
        <row r="768">
          <cell r="A768" t="str">
            <v>68040</v>
          </cell>
          <cell r="B768" t="str">
            <v>Saint-Jacques-le-Mineur</v>
          </cell>
          <cell r="C768" t="str">
            <v>AR680</v>
          </cell>
          <cell r="D768" t="str">
            <v>Les Jardins-de-Napierville</v>
          </cell>
        </row>
        <row r="769">
          <cell r="A769" t="str">
            <v>68045</v>
          </cell>
          <cell r="B769" t="str">
            <v>Saint-Édouard</v>
          </cell>
          <cell r="C769" t="str">
            <v>AR680</v>
          </cell>
          <cell r="D769" t="str">
            <v>Les Jardins-de-Napierville</v>
          </cell>
        </row>
        <row r="770">
          <cell r="A770" t="str">
            <v>68050</v>
          </cell>
          <cell r="B770" t="str">
            <v>Saint-Michel</v>
          </cell>
          <cell r="C770" t="str">
            <v>AR680</v>
          </cell>
          <cell r="D770" t="str">
            <v>Les Jardins-de-Napierville</v>
          </cell>
        </row>
        <row r="771">
          <cell r="A771" t="str">
            <v>68055</v>
          </cell>
          <cell r="B771" t="str">
            <v>Saint-Rémi</v>
          </cell>
          <cell r="C771" t="str">
            <v>AR680</v>
          </cell>
          <cell r="D771" t="str">
            <v>Les Jardins-de-Napierville</v>
          </cell>
        </row>
        <row r="772">
          <cell r="A772" t="str">
            <v>69005</v>
          </cell>
          <cell r="B772" t="str">
            <v>Havelock</v>
          </cell>
          <cell r="C772" t="str">
            <v>AR690</v>
          </cell>
          <cell r="D772" t="str">
            <v>Le Haut-Saint-Laurent</v>
          </cell>
        </row>
        <row r="773">
          <cell r="A773" t="str">
            <v>69010</v>
          </cell>
          <cell r="B773" t="str">
            <v>Franklin</v>
          </cell>
          <cell r="C773" t="str">
            <v>AR690</v>
          </cell>
          <cell r="D773" t="str">
            <v>Le Haut-Saint-Laurent</v>
          </cell>
        </row>
        <row r="774">
          <cell r="A774" t="str">
            <v>69017</v>
          </cell>
          <cell r="B774" t="str">
            <v>Saint-Chrysostome</v>
          </cell>
          <cell r="C774" t="str">
            <v>AR690</v>
          </cell>
          <cell r="D774" t="str">
            <v>Le Haut-Saint-Laurent</v>
          </cell>
        </row>
        <row r="775">
          <cell r="A775" t="str">
            <v>69025</v>
          </cell>
          <cell r="B775" t="str">
            <v>Howick</v>
          </cell>
          <cell r="C775" t="str">
            <v>AR690</v>
          </cell>
          <cell r="D775" t="str">
            <v>Le Haut-Saint-Laurent</v>
          </cell>
        </row>
        <row r="776">
          <cell r="A776" t="str">
            <v>69030</v>
          </cell>
          <cell r="B776" t="str">
            <v>Très-Saint-Sacrement</v>
          </cell>
          <cell r="C776" t="str">
            <v>AR690</v>
          </cell>
          <cell r="D776" t="str">
            <v>Le Haut-Saint-Laurent</v>
          </cell>
        </row>
        <row r="777">
          <cell r="A777" t="str">
            <v>69037</v>
          </cell>
          <cell r="B777" t="str">
            <v>Ormstown</v>
          </cell>
          <cell r="C777" t="str">
            <v>AR690</v>
          </cell>
          <cell r="D777" t="str">
            <v>Le Haut-Saint-Laurent</v>
          </cell>
        </row>
        <row r="778">
          <cell r="A778" t="str">
            <v>69045</v>
          </cell>
          <cell r="B778" t="str">
            <v>Hinchinbrooke</v>
          </cell>
          <cell r="C778" t="str">
            <v>AR690</v>
          </cell>
          <cell r="D778" t="str">
            <v>Le Haut-Saint-Laurent</v>
          </cell>
        </row>
        <row r="779">
          <cell r="A779" t="str">
            <v>69050</v>
          </cell>
          <cell r="B779" t="str">
            <v>Elgin</v>
          </cell>
          <cell r="C779" t="str">
            <v>AR690</v>
          </cell>
          <cell r="D779" t="str">
            <v>Le Haut-Saint-Laurent</v>
          </cell>
        </row>
        <row r="780">
          <cell r="A780" t="str">
            <v>69055</v>
          </cell>
          <cell r="B780" t="str">
            <v>Huntingdon</v>
          </cell>
          <cell r="C780" t="str">
            <v>AR690</v>
          </cell>
          <cell r="D780" t="str">
            <v>Le Haut-Saint-Laurent</v>
          </cell>
        </row>
        <row r="781">
          <cell r="A781" t="str">
            <v>69060</v>
          </cell>
          <cell r="B781" t="str">
            <v>Godmanchester</v>
          </cell>
          <cell r="C781" t="str">
            <v>AR690</v>
          </cell>
          <cell r="D781" t="str">
            <v>Le Haut-Saint-Laurent</v>
          </cell>
        </row>
        <row r="782">
          <cell r="A782" t="str">
            <v>69065</v>
          </cell>
          <cell r="B782" t="str">
            <v>Sainte-Barbe</v>
          </cell>
          <cell r="C782" t="str">
            <v>AR690</v>
          </cell>
          <cell r="D782" t="str">
            <v>Le Haut-Saint-Laurent</v>
          </cell>
        </row>
        <row r="783">
          <cell r="A783" t="str">
            <v>69070</v>
          </cell>
          <cell r="B783" t="str">
            <v>Saint-Anicet</v>
          </cell>
          <cell r="C783" t="str">
            <v>AR690</v>
          </cell>
          <cell r="D783" t="str">
            <v>Le Haut-Saint-Laurent</v>
          </cell>
        </row>
        <row r="784">
          <cell r="A784" t="str">
            <v>69075</v>
          </cell>
          <cell r="B784" t="str">
            <v>Dundee</v>
          </cell>
          <cell r="C784" t="str">
            <v>AR690</v>
          </cell>
          <cell r="D784" t="str">
            <v>Le Haut-Saint-Laurent</v>
          </cell>
        </row>
        <row r="785">
          <cell r="A785" t="str">
            <v>70005</v>
          </cell>
          <cell r="B785" t="str">
            <v>Saint-Urbain-Premier</v>
          </cell>
          <cell r="C785" t="str">
            <v>AR700</v>
          </cell>
          <cell r="D785" t="str">
            <v>Beauharnois-Salaberry</v>
          </cell>
        </row>
        <row r="786">
          <cell r="A786" t="str">
            <v>70012</v>
          </cell>
          <cell r="B786" t="str">
            <v>Sainte-Martine</v>
          </cell>
          <cell r="C786" t="str">
            <v>AR700</v>
          </cell>
          <cell r="D786" t="str">
            <v>Beauharnois-Salaberry</v>
          </cell>
        </row>
        <row r="787">
          <cell r="A787" t="str">
            <v>70022</v>
          </cell>
          <cell r="B787" t="str">
            <v>Beauharnois</v>
          </cell>
          <cell r="C787" t="str">
            <v>AR700</v>
          </cell>
          <cell r="D787" t="str">
            <v>Beauharnois-Salaberry</v>
          </cell>
        </row>
        <row r="788">
          <cell r="A788" t="str">
            <v>70030</v>
          </cell>
          <cell r="B788" t="str">
            <v>Saint-Étienne-de-Beauharnois</v>
          </cell>
          <cell r="C788" t="str">
            <v>AR700</v>
          </cell>
          <cell r="D788" t="str">
            <v>Beauharnois-Salaberry</v>
          </cell>
        </row>
        <row r="789">
          <cell r="A789" t="str">
            <v>70035</v>
          </cell>
          <cell r="B789" t="str">
            <v>Saint-Louis-de-Gonzague</v>
          </cell>
          <cell r="C789" t="str">
            <v>AR700</v>
          </cell>
          <cell r="D789" t="str">
            <v>Beauharnois-Salaberry</v>
          </cell>
        </row>
        <row r="790">
          <cell r="A790" t="str">
            <v>70040</v>
          </cell>
          <cell r="B790" t="str">
            <v>Saint-Stanislas-de-Kostka</v>
          </cell>
          <cell r="C790" t="str">
            <v>AR700</v>
          </cell>
          <cell r="D790" t="str">
            <v>Beauharnois-Salaberry</v>
          </cell>
        </row>
        <row r="791">
          <cell r="A791" t="str">
            <v>70052</v>
          </cell>
          <cell r="B791" t="str">
            <v>Salaberry-de-Valleyfield</v>
          </cell>
          <cell r="C791" t="str">
            <v>70052</v>
          </cell>
          <cell r="D791" t="str">
            <v>Salaberry-de-Valleyfield</v>
          </cell>
        </row>
        <row r="792">
          <cell r="A792" t="str">
            <v>71005</v>
          </cell>
          <cell r="B792" t="str">
            <v>Rivière-Beaudette</v>
          </cell>
          <cell r="C792" t="str">
            <v>AR710</v>
          </cell>
          <cell r="D792" t="str">
            <v>Vaudreuil-Soulanges</v>
          </cell>
        </row>
        <row r="793">
          <cell r="A793" t="str">
            <v>71015</v>
          </cell>
          <cell r="B793" t="str">
            <v>Saint-Télesphore</v>
          </cell>
          <cell r="C793" t="str">
            <v>AR710</v>
          </cell>
          <cell r="D793" t="str">
            <v>Vaudreuil-Soulanges</v>
          </cell>
        </row>
        <row r="794">
          <cell r="A794" t="str">
            <v>71020</v>
          </cell>
          <cell r="B794" t="str">
            <v>Saint-Polycarpe</v>
          </cell>
          <cell r="C794" t="str">
            <v>AR710</v>
          </cell>
          <cell r="D794" t="str">
            <v>Vaudreuil-Soulanges</v>
          </cell>
        </row>
        <row r="795">
          <cell r="A795" t="str">
            <v>71025</v>
          </cell>
          <cell r="B795" t="str">
            <v>Saint-Zotique</v>
          </cell>
          <cell r="C795" t="str">
            <v>AR710</v>
          </cell>
          <cell r="D795" t="str">
            <v>Vaudreuil-Soulanges</v>
          </cell>
        </row>
        <row r="796">
          <cell r="A796" t="str">
            <v>71033</v>
          </cell>
          <cell r="B796" t="str">
            <v>Les Coteaux</v>
          </cell>
          <cell r="C796" t="str">
            <v>AR710</v>
          </cell>
          <cell r="D796" t="str">
            <v>Vaudreuil-Soulanges</v>
          </cell>
        </row>
        <row r="797">
          <cell r="A797" t="str">
            <v>71040</v>
          </cell>
          <cell r="B797" t="str">
            <v>Coteau-du-Lac</v>
          </cell>
          <cell r="C797" t="str">
            <v>AR710</v>
          </cell>
          <cell r="D797" t="str">
            <v>Vaudreuil-Soulanges</v>
          </cell>
        </row>
        <row r="798">
          <cell r="A798" t="str">
            <v>71045</v>
          </cell>
          <cell r="B798" t="str">
            <v>Saint-Clet</v>
          </cell>
          <cell r="C798" t="str">
            <v>AR710</v>
          </cell>
          <cell r="D798" t="str">
            <v>Vaudreuil-Soulanges</v>
          </cell>
        </row>
        <row r="799">
          <cell r="A799" t="str">
            <v>71050</v>
          </cell>
          <cell r="B799" t="str">
            <v>Les Cèdres</v>
          </cell>
          <cell r="C799" t="str">
            <v>AR710</v>
          </cell>
          <cell r="D799" t="str">
            <v>Vaudreuil-Soulanges</v>
          </cell>
        </row>
        <row r="800">
          <cell r="A800" t="str">
            <v>71055</v>
          </cell>
          <cell r="B800" t="str">
            <v>Pointe-des-Cascades</v>
          </cell>
          <cell r="C800" t="str">
            <v>AR710</v>
          </cell>
          <cell r="D800" t="str">
            <v>Vaudreuil-Soulanges</v>
          </cell>
        </row>
        <row r="801">
          <cell r="A801" t="str">
            <v>71060</v>
          </cell>
          <cell r="B801" t="str">
            <v>L'Île-Perrot</v>
          </cell>
          <cell r="C801" t="str">
            <v>71060</v>
          </cell>
          <cell r="D801" t="str">
            <v>L'Île-Perrot</v>
          </cell>
        </row>
        <row r="802">
          <cell r="A802" t="str">
            <v>71065</v>
          </cell>
          <cell r="B802" t="str">
            <v>Notre-Dame-de-l'Île-Perrot</v>
          </cell>
          <cell r="C802" t="str">
            <v>AR710</v>
          </cell>
          <cell r="D802" t="str">
            <v>Vaudreuil-Soulanges</v>
          </cell>
        </row>
        <row r="803">
          <cell r="A803" t="str">
            <v>71070</v>
          </cell>
          <cell r="B803" t="str">
            <v>Pincourt</v>
          </cell>
          <cell r="C803" t="str">
            <v>71070</v>
          </cell>
          <cell r="D803" t="str">
            <v>Pincourt</v>
          </cell>
        </row>
        <row r="804">
          <cell r="A804" t="str">
            <v>71075</v>
          </cell>
          <cell r="B804" t="str">
            <v>Terrasse-Vaudreuil</v>
          </cell>
          <cell r="C804" t="str">
            <v>AR710</v>
          </cell>
          <cell r="D804" t="str">
            <v>Vaudreuil-Soulanges</v>
          </cell>
        </row>
        <row r="805">
          <cell r="A805" t="str">
            <v>71083</v>
          </cell>
          <cell r="B805" t="str">
            <v>Vaudreuil-Dorion</v>
          </cell>
          <cell r="C805" t="str">
            <v>71083</v>
          </cell>
          <cell r="D805" t="str">
            <v>Vaudreuil-Dorion</v>
          </cell>
        </row>
        <row r="806">
          <cell r="A806" t="str">
            <v>71090</v>
          </cell>
          <cell r="B806" t="str">
            <v>Vaudreuil-sur-le-Lac</v>
          </cell>
          <cell r="C806" t="str">
            <v>AR710</v>
          </cell>
          <cell r="D806" t="str">
            <v>Vaudreuil-Soulanges</v>
          </cell>
        </row>
        <row r="807">
          <cell r="A807" t="str">
            <v>71095</v>
          </cell>
          <cell r="B807" t="str">
            <v>L'Île-Cadieux</v>
          </cell>
          <cell r="C807" t="str">
            <v>71095</v>
          </cell>
          <cell r="D807" t="str">
            <v>L'Île-Cadieux</v>
          </cell>
        </row>
        <row r="808">
          <cell r="A808" t="str">
            <v>71100</v>
          </cell>
          <cell r="B808" t="str">
            <v>Hudson</v>
          </cell>
          <cell r="C808" t="str">
            <v>71100</v>
          </cell>
          <cell r="D808" t="str">
            <v>Hudson</v>
          </cell>
        </row>
        <row r="809">
          <cell r="A809" t="str">
            <v>71105</v>
          </cell>
          <cell r="B809" t="str">
            <v>Saint-Lazare</v>
          </cell>
          <cell r="C809" t="str">
            <v>AR710</v>
          </cell>
          <cell r="D809" t="str">
            <v>Vaudreuil-Soulanges</v>
          </cell>
        </row>
        <row r="810">
          <cell r="A810" t="str">
            <v>71110</v>
          </cell>
          <cell r="B810" t="str">
            <v>Sainte-Marthe</v>
          </cell>
          <cell r="C810" t="str">
            <v>AR710</v>
          </cell>
          <cell r="D810" t="str">
            <v>Vaudreuil-Soulanges</v>
          </cell>
        </row>
        <row r="811">
          <cell r="A811" t="str">
            <v>71115</v>
          </cell>
          <cell r="B811" t="str">
            <v>Sainte-Justine-de-Newton</v>
          </cell>
          <cell r="C811" t="str">
            <v>AR710</v>
          </cell>
          <cell r="D811" t="str">
            <v>Vaudreuil-Soulanges</v>
          </cell>
        </row>
        <row r="812">
          <cell r="A812" t="str">
            <v>71125</v>
          </cell>
          <cell r="B812" t="str">
            <v>Très-Saint-Rédempteur</v>
          </cell>
          <cell r="C812" t="str">
            <v>AR710</v>
          </cell>
          <cell r="D812" t="str">
            <v>Vaudreuil-Soulanges</v>
          </cell>
        </row>
        <row r="813">
          <cell r="A813" t="str">
            <v>71133</v>
          </cell>
          <cell r="B813" t="str">
            <v>Rigaud</v>
          </cell>
          <cell r="C813" t="str">
            <v>AR710</v>
          </cell>
          <cell r="D813" t="str">
            <v>Vaudreuil-Soulanges</v>
          </cell>
        </row>
        <row r="814">
          <cell r="A814" t="str">
            <v>71140</v>
          </cell>
          <cell r="B814" t="str">
            <v>Pointe-Fortune</v>
          </cell>
          <cell r="C814" t="str">
            <v>AR710</v>
          </cell>
          <cell r="D814" t="str">
            <v>Vaudreuil-Soulanges</v>
          </cell>
        </row>
        <row r="815">
          <cell r="A815" t="str">
            <v>72005</v>
          </cell>
          <cell r="B815" t="str">
            <v>Saint-Eustache</v>
          </cell>
          <cell r="C815" t="str">
            <v>72005</v>
          </cell>
          <cell r="D815" t="str">
            <v>Saint-Eustache</v>
          </cell>
        </row>
        <row r="816">
          <cell r="A816" t="str">
            <v>72010</v>
          </cell>
          <cell r="B816" t="str">
            <v>Deux-Montagnes</v>
          </cell>
          <cell r="C816" t="str">
            <v>72010</v>
          </cell>
          <cell r="D816" t="str">
            <v>Deux-Montagnes</v>
          </cell>
        </row>
        <row r="817">
          <cell r="A817" t="str">
            <v>72015</v>
          </cell>
          <cell r="B817" t="str">
            <v>Sainte-Marthe-sur-le-Lac</v>
          </cell>
          <cell r="C817" t="str">
            <v>72015</v>
          </cell>
          <cell r="D817" t="str">
            <v>Sainte-Marthe-sur-le-Lac</v>
          </cell>
        </row>
        <row r="818">
          <cell r="A818" t="str">
            <v>72020</v>
          </cell>
          <cell r="B818" t="str">
            <v>Pointe-Calumet</v>
          </cell>
          <cell r="C818" t="str">
            <v>AR720</v>
          </cell>
          <cell r="D818" t="str">
            <v>Deux-Montagnes</v>
          </cell>
        </row>
        <row r="819">
          <cell r="A819" t="str">
            <v>72025</v>
          </cell>
          <cell r="B819" t="str">
            <v>Saint-Joseph-du-Lac</v>
          </cell>
          <cell r="C819" t="str">
            <v>AR720</v>
          </cell>
          <cell r="D819" t="str">
            <v>Deux-Montagnes</v>
          </cell>
        </row>
        <row r="820">
          <cell r="A820" t="str">
            <v>72032</v>
          </cell>
          <cell r="B820" t="str">
            <v>Oka</v>
          </cell>
          <cell r="C820" t="str">
            <v>AR720</v>
          </cell>
          <cell r="D820" t="str">
            <v>Deux-Montagnes</v>
          </cell>
        </row>
        <row r="821">
          <cell r="A821" t="str">
            <v>72043</v>
          </cell>
          <cell r="B821" t="str">
            <v>Saint-Placide</v>
          </cell>
          <cell r="C821" t="str">
            <v>AR720</v>
          </cell>
          <cell r="D821" t="str">
            <v>Deux-Montagnes</v>
          </cell>
        </row>
        <row r="822">
          <cell r="A822" t="str">
            <v>73005</v>
          </cell>
          <cell r="B822" t="str">
            <v>Boisbriand</v>
          </cell>
          <cell r="C822" t="str">
            <v>73005</v>
          </cell>
          <cell r="D822" t="str">
            <v>Boisbriand</v>
          </cell>
        </row>
        <row r="823">
          <cell r="A823" t="str">
            <v>73010</v>
          </cell>
          <cell r="B823" t="str">
            <v>Sainte-Thérèse</v>
          </cell>
          <cell r="C823" t="str">
            <v>73010</v>
          </cell>
          <cell r="D823" t="str">
            <v>Sainte-Thérèse</v>
          </cell>
        </row>
        <row r="824">
          <cell r="A824" t="str">
            <v>73015</v>
          </cell>
          <cell r="B824" t="str">
            <v>Blainville</v>
          </cell>
          <cell r="C824" t="str">
            <v>73015</v>
          </cell>
          <cell r="D824" t="str">
            <v>Blainville</v>
          </cell>
        </row>
        <row r="825">
          <cell r="A825" t="str">
            <v>73020</v>
          </cell>
          <cell r="B825" t="str">
            <v>Rosemère</v>
          </cell>
          <cell r="C825" t="str">
            <v>73020</v>
          </cell>
          <cell r="D825" t="str">
            <v>Rosemère</v>
          </cell>
        </row>
        <row r="826">
          <cell r="A826" t="str">
            <v>73025</v>
          </cell>
          <cell r="B826" t="str">
            <v>Lorraine</v>
          </cell>
          <cell r="C826" t="str">
            <v>73025</v>
          </cell>
          <cell r="D826" t="str">
            <v>Lorraine</v>
          </cell>
        </row>
        <row r="827">
          <cell r="A827" t="str">
            <v>73030</v>
          </cell>
          <cell r="B827" t="str">
            <v>Bois-des-Filion</v>
          </cell>
          <cell r="C827" t="str">
            <v>73030</v>
          </cell>
          <cell r="D827" t="str">
            <v>Bois-des-Filion</v>
          </cell>
        </row>
        <row r="828">
          <cell r="A828" t="str">
            <v>73035</v>
          </cell>
          <cell r="B828" t="str">
            <v>Sainte-Anne-des-Plaines</v>
          </cell>
          <cell r="C828" t="str">
            <v>73035</v>
          </cell>
          <cell r="D828" t="str">
            <v>Sainte-Anne-des-Plaines</v>
          </cell>
        </row>
        <row r="829">
          <cell r="A829" t="str">
            <v>74005</v>
          </cell>
          <cell r="B829" t="str">
            <v>Mirabel</v>
          </cell>
          <cell r="C829" t="str">
            <v>74005</v>
          </cell>
          <cell r="D829" t="str">
            <v>Mirabel</v>
          </cell>
        </row>
        <row r="830">
          <cell r="A830" t="str">
            <v>75005</v>
          </cell>
          <cell r="B830" t="str">
            <v>Saint-Colomban</v>
          </cell>
          <cell r="C830" t="str">
            <v>AR750</v>
          </cell>
          <cell r="D830" t="str">
            <v>La Rivière-du-Nord</v>
          </cell>
        </row>
        <row r="831">
          <cell r="A831" t="str">
            <v>75017</v>
          </cell>
          <cell r="B831" t="str">
            <v>Saint-Jérôme</v>
          </cell>
          <cell r="C831" t="str">
            <v>75017</v>
          </cell>
          <cell r="D831" t="str">
            <v>Saint-Jérôme</v>
          </cell>
        </row>
        <row r="832">
          <cell r="A832" t="str">
            <v>75028</v>
          </cell>
          <cell r="B832" t="str">
            <v>Sainte-Sophie</v>
          </cell>
          <cell r="C832" t="str">
            <v>AR750</v>
          </cell>
          <cell r="D832" t="str">
            <v>La Rivière-du-Nord</v>
          </cell>
        </row>
        <row r="833">
          <cell r="A833" t="str">
            <v>75040</v>
          </cell>
          <cell r="B833" t="str">
            <v>Prévost</v>
          </cell>
          <cell r="C833" t="str">
            <v>AR750</v>
          </cell>
          <cell r="D833" t="str">
            <v>La Rivière-du-Nord</v>
          </cell>
        </row>
        <row r="834">
          <cell r="A834" t="str">
            <v>75045</v>
          </cell>
          <cell r="B834" t="str">
            <v>Saint-Hippolyte</v>
          </cell>
          <cell r="C834" t="str">
            <v>AR750</v>
          </cell>
          <cell r="D834" t="str">
            <v>La Rivière-du-Nord</v>
          </cell>
        </row>
        <row r="835">
          <cell r="A835" t="str">
            <v>76008</v>
          </cell>
          <cell r="B835" t="str">
            <v>Saint-André-d'Argenteuil</v>
          </cell>
          <cell r="C835" t="str">
            <v>AR760</v>
          </cell>
          <cell r="D835" t="str">
            <v>Argenteuil</v>
          </cell>
        </row>
        <row r="836">
          <cell r="A836" t="str">
            <v>76020</v>
          </cell>
          <cell r="B836" t="str">
            <v>Lachute</v>
          </cell>
          <cell r="C836" t="str">
            <v>AR760</v>
          </cell>
          <cell r="D836" t="str">
            <v>Argenteuil</v>
          </cell>
        </row>
        <row r="837">
          <cell r="A837" t="str">
            <v>76025</v>
          </cell>
          <cell r="B837" t="str">
            <v>Gore</v>
          </cell>
          <cell r="C837" t="str">
            <v>AR760</v>
          </cell>
          <cell r="D837" t="str">
            <v>Argenteuil</v>
          </cell>
        </row>
        <row r="838">
          <cell r="A838" t="str">
            <v>76030</v>
          </cell>
          <cell r="B838" t="str">
            <v>Mille-Isles</v>
          </cell>
          <cell r="C838" t="str">
            <v>AR760</v>
          </cell>
          <cell r="D838" t="str">
            <v>Argenteuil</v>
          </cell>
        </row>
        <row r="839">
          <cell r="A839" t="str">
            <v>76035</v>
          </cell>
          <cell r="B839" t="str">
            <v>Wentworth</v>
          </cell>
          <cell r="C839" t="str">
            <v>AR760</v>
          </cell>
          <cell r="D839" t="str">
            <v>Argenteuil</v>
          </cell>
        </row>
        <row r="840">
          <cell r="A840" t="str">
            <v>76043</v>
          </cell>
          <cell r="B840" t="str">
            <v>Brownsburg-Chatham</v>
          </cell>
          <cell r="C840" t="str">
            <v>AR760</v>
          </cell>
          <cell r="D840" t="str">
            <v>Argenteuil</v>
          </cell>
        </row>
        <row r="841">
          <cell r="A841" t="str">
            <v>76052</v>
          </cell>
          <cell r="B841" t="str">
            <v>Grenville-sur-la-Rouge</v>
          </cell>
          <cell r="C841" t="str">
            <v>AR760</v>
          </cell>
          <cell r="D841" t="str">
            <v>Argenteuil</v>
          </cell>
        </row>
        <row r="842">
          <cell r="A842" t="str">
            <v>76055</v>
          </cell>
          <cell r="B842" t="str">
            <v>Grenville</v>
          </cell>
          <cell r="C842" t="str">
            <v>AR760</v>
          </cell>
          <cell r="D842" t="str">
            <v>Argenteuil</v>
          </cell>
        </row>
        <row r="843">
          <cell r="A843" t="str">
            <v>76065</v>
          </cell>
          <cell r="B843" t="str">
            <v>Harrington</v>
          </cell>
          <cell r="C843" t="str">
            <v>AR760</v>
          </cell>
          <cell r="D843" t="str">
            <v>Argenteuil</v>
          </cell>
        </row>
        <row r="844">
          <cell r="A844" t="str">
            <v>77011</v>
          </cell>
          <cell r="B844" t="str">
            <v>Estérel</v>
          </cell>
          <cell r="C844" t="str">
            <v>AR770</v>
          </cell>
          <cell r="D844" t="str">
            <v>Les Pays-d'en-Haut</v>
          </cell>
        </row>
        <row r="845">
          <cell r="A845" t="str">
            <v>77012</v>
          </cell>
          <cell r="B845" t="str">
            <v>Sainte-Marguerite-du-Lac-Masson</v>
          </cell>
          <cell r="C845" t="str">
            <v>AR770</v>
          </cell>
          <cell r="D845" t="str">
            <v>Les Pays-d'en-Haut</v>
          </cell>
        </row>
        <row r="846">
          <cell r="A846" t="str">
            <v>77022</v>
          </cell>
          <cell r="B846" t="str">
            <v>Sainte-Adèle</v>
          </cell>
          <cell r="C846" t="str">
            <v>AR770</v>
          </cell>
          <cell r="D846" t="str">
            <v>Les Pays-d'en-Haut</v>
          </cell>
        </row>
        <row r="847">
          <cell r="A847" t="str">
            <v>77030</v>
          </cell>
          <cell r="B847" t="str">
            <v>Piedmont</v>
          </cell>
          <cell r="C847" t="str">
            <v>AR770</v>
          </cell>
          <cell r="D847" t="str">
            <v>Les Pays-d'en-Haut</v>
          </cell>
        </row>
        <row r="848">
          <cell r="A848" t="str">
            <v>77035</v>
          </cell>
          <cell r="B848" t="str">
            <v>Sainte-Anne-des-Lacs</v>
          </cell>
          <cell r="C848" t="str">
            <v>AR770</v>
          </cell>
          <cell r="D848" t="str">
            <v>Les Pays-d'en-Haut</v>
          </cell>
        </row>
        <row r="849">
          <cell r="A849" t="str">
            <v>77043</v>
          </cell>
          <cell r="B849" t="str">
            <v>Saint-Sauveur</v>
          </cell>
          <cell r="C849" t="str">
            <v>AR770</v>
          </cell>
          <cell r="D849" t="str">
            <v>Les Pays-d'en-Haut</v>
          </cell>
        </row>
        <row r="850">
          <cell r="A850" t="str">
            <v>77050</v>
          </cell>
          <cell r="B850" t="str">
            <v>Morin-Heights</v>
          </cell>
          <cell r="C850" t="str">
            <v>AR770</v>
          </cell>
          <cell r="D850" t="str">
            <v>Les Pays-d'en-Haut</v>
          </cell>
        </row>
        <row r="851">
          <cell r="A851" t="str">
            <v>77055</v>
          </cell>
          <cell r="B851" t="str">
            <v>Lac-des-Seize-Îles</v>
          </cell>
          <cell r="C851" t="str">
            <v>AR770</v>
          </cell>
          <cell r="D851" t="str">
            <v>Les Pays-d'en-Haut</v>
          </cell>
        </row>
        <row r="852">
          <cell r="A852" t="str">
            <v>77060</v>
          </cell>
          <cell r="B852" t="str">
            <v>Wentworth-Nord</v>
          </cell>
          <cell r="C852" t="str">
            <v>AR770</v>
          </cell>
          <cell r="D852" t="str">
            <v>Les Pays-d'en-Haut</v>
          </cell>
        </row>
        <row r="853">
          <cell r="A853" t="str">
            <v>77065</v>
          </cell>
          <cell r="B853" t="str">
            <v>Saint-Adolphe-d'Howard</v>
          </cell>
          <cell r="C853" t="str">
            <v>AR770</v>
          </cell>
          <cell r="D853" t="str">
            <v>Les Pays-d'en-Haut</v>
          </cell>
        </row>
        <row r="854">
          <cell r="A854" t="str">
            <v>78005</v>
          </cell>
          <cell r="B854" t="str">
            <v>Val-Morin</v>
          </cell>
          <cell r="C854" t="str">
            <v>AR780</v>
          </cell>
          <cell r="D854" t="str">
            <v>Les Laurentides</v>
          </cell>
        </row>
        <row r="855">
          <cell r="A855" t="str">
            <v>78010</v>
          </cell>
          <cell r="B855" t="str">
            <v>Val-David</v>
          </cell>
          <cell r="C855" t="str">
            <v>AR780</v>
          </cell>
          <cell r="D855" t="str">
            <v>Les Laurentides</v>
          </cell>
        </row>
        <row r="856">
          <cell r="A856" t="str">
            <v>78015</v>
          </cell>
          <cell r="B856" t="str">
            <v>Lantier</v>
          </cell>
          <cell r="C856" t="str">
            <v>AR780</v>
          </cell>
          <cell r="D856" t="str">
            <v>Les Laurentides</v>
          </cell>
        </row>
        <row r="857">
          <cell r="A857" t="str">
            <v>78020</v>
          </cell>
          <cell r="B857" t="str">
            <v>Sainte-Lucie-des-Laurentides</v>
          </cell>
          <cell r="C857" t="str">
            <v>AR780</v>
          </cell>
          <cell r="D857" t="str">
            <v>Les Laurentides</v>
          </cell>
        </row>
        <row r="858">
          <cell r="A858" t="str">
            <v>78032</v>
          </cell>
          <cell r="B858" t="str">
            <v>Sainte-Agathe-des-Monts</v>
          </cell>
          <cell r="C858" t="str">
            <v>AR780</v>
          </cell>
          <cell r="D858" t="str">
            <v>Les Laurentides</v>
          </cell>
        </row>
        <row r="859">
          <cell r="A859" t="str">
            <v>78042</v>
          </cell>
          <cell r="B859" t="str">
            <v>Ivry-sur-le-Lac</v>
          </cell>
          <cell r="C859" t="str">
            <v>AR780</v>
          </cell>
          <cell r="D859" t="str">
            <v>Les Laurentides</v>
          </cell>
        </row>
        <row r="860">
          <cell r="A860" t="str">
            <v>78047</v>
          </cell>
          <cell r="B860" t="str">
            <v>Saint-Faustin--Lac-Carré</v>
          </cell>
          <cell r="C860" t="str">
            <v>AR780</v>
          </cell>
          <cell r="D860" t="str">
            <v>Les Laurentides</v>
          </cell>
        </row>
        <row r="861">
          <cell r="A861" t="str">
            <v>78050</v>
          </cell>
          <cell r="B861" t="str">
            <v>Barkmere</v>
          </cell>
          <cell r="C861" t="str">
            <v>AR780</v>
          </cell>
          <cell r="D861" t="str">
            <v>Les Laurentides</v>
          </cell>
        </row>
        <row r="862">
          <cell r="A862" t="str">
            <v>78055</v>
          </cell>
          <cell r="B862" t="str">
            <v>Montcalm</v>
          </cell>
          <cell r="C862" t="str">
            <v>AR780</v>
          </cell>
          <cell r="D862" t="str">
            <v>Les Laurentides</v>
          </cell>
        </row>
        <row r="863">
          <cell r="A863" t="str">
            <v>78060</v>
          </cell>
          <cell r="B863" t="str">
            <v>Arundel</v>
          </cell>
          <cell r="C863" t="str">
            <v>AR780</v>
          </cell>
          <cell r="D863" t="str">
            <v>Les Laurentides</v>
          </cell>
        </row>
        <row r="864">
          <cell r="A864" t="str">
            <v>78065</v>
          </cell>
          <cell r="B864" t="str">
            <v>Huberdeau</v>
          </cell>
          <cell r="C864" t="str">
            <v>AR780</v>
          </cell>
          <cell r="D864" t="str">
            <v>Les Laurentides</v>
          </cell>
        </row>
        <row r="865">
          <cell r="A865" t="str">
            <v>78070</v>
          </cell>
          <cell r="B865" t="str">
            <v>Amherst</v>
          </cell>
          <cell r="C865" t="str">
            <v>AR780</v>
          </cell>
          <cell r="D865" t="str">
            <v>Les Laurentides</v>
          </cell>
        </row>
        <row r="866">
          <cell r="A866" t="str">
            <v>78075</v>
          </cell>
          <cell r="B866" t="str">
            <v>Brébeuf</v>
          </cell>
          <cell r="C866" t="str">
            <v>AR780</v>
          </cell>
          <cell r="D866" t="str">
            <v>Les Laurentides</v>
          </cell>
        </row>
        <row r="867">
          <cell r="A867" t="str">
            <v>78095</v>
          </cell>
          <cell r="B867" t="str">
            <v>Lac-Supérieur</v>
          </cell>
          <cell r="C867" t="str">
            <v>AR780</v>
          </cell>
          <cell r="D867" t="str">
            <v>Les Laurentides</v>
          </cell>
        </row>
        <row r="868">
          <cell r="A868" t="str">
            <v>78100</v>
          </cell>
          <cell r="B868" t="str">
            <v>Val-des-Lacs</v>
          </cell>
          <cell r="C868" t="str">
            <v>AR780</v>
          </cell>
          <cell r="D868" t="str">
            <v>Les Laurentides</v>
          </cell>
        </row>
        <row r="869">
          <cell r="A869" t="str">
            <v>78102</v>
          </cell>
          <cell r="B869" t="str">
            <v>Mont-Tremblant</v>
          </cell>
          <cell r="C869" t="str">
            <v>AR780</v>
          </cell>
          <cell r="D869" t="str">
            <v>Les Laurentides</v>
          </cell>
        </row>
        <row r="870">
          <cell r="A870" t="str">
            <v>78115</v>
          </cell>
          <cell r="B870" t="str">
            <v>La Conception</v>
          </cell>
          <cell r="C870" t="str">
            <v>AR780</v>
          </cell>
          <cell r="D870" t="str">
            <v>Les Laurentides</v>
          </cell>
        </row>
        <row r="871">
          <cell r="A871" t="str">
            <v>78120</v>
          </cell>
          <cell r="B871" t="str">
            <v>Labelle</v>
          </cell>
          <cell r="C871" t="str">
            <v>AR780</v>
          </cell>
          <cell r="D871" t="str">
            <v>Les Laurentides</v>
          </cell>
        </row>
        <row r="872">
          <cell r="A872" t="str">
            <v>78127</v>
          </cell>
          <cell r="B872" t="str">
            <v>Lac-Tremblant-Nord</v>
          </cell>
          <cell r="C872" t="str">
            <v>AR780</v>
          </cell>
          <cell r="D872" t="str">
            <v>Les Laurentides</v>
          </cell>
        </row>
        <row r="873">
          <cell r="A873" t="str">
            <v>78130</v>
          </cell>
          <cell r="B873" t="str">
            <v>La Minerve</v>
          </cell>
          <cell r="C873" t="str">
            <v>AR780</v>
          </cell>
          <cell r="D873" t="str">
            <v>Les Laurentides</v>
          </cell>
        </row>
        <row r="874">
          <cell r="A874" t="str">
            <v>79005</v>
          </cell>
          <cell r="B874" t="str">
            <v>Notre-Dame-du-Laus</v>
          </cell>
          <cell r="C874" t="str">
            <v>AR790</v>
          </cell>
          <cell r="D874" t="str">
            <v>Antoine-Labelle</v>
          </cell>
        </row>
        <row r="875">
          <cell r="A875" t="str">
            <v>79010</v>
          </cell>
          <cell r="B875" t="str">
            <v>Notre-Dame-de-Pontmain</v>
          </cell>
          <cell r="C875" t="str">
            <v>AR790</v>
          </cell>
          <cell r="D875" t="str">
            <v>Antoine-Labelle</v>
          </cell>
        </row>
        <row r="876">
          <cell r="A876" t="str">
            <v>79015</v>
          </cell>
          <cell r="B876" t="str">
            <v>Lac-du-Cerf</v>
          </cell>
          <cell r="C876" t="str">
            <v>AR790</v>
          </cell>
          <cell r="D876" t="str">
            <v>Antoine-Labelle</v>
          </cell>
        </row>
        <row r="877">
          <cell r="A877" t="str">
            <v>79022</v>
          </cell>
          <cell r="B877" t="str">
            <v>Saint-Aimé-du-Lac-des-Îles</v>
          </cell>
          <cell r="C877" t="str">
            <v>AR790</v>
          </cell>
          <cell r="D877" t="str">
            <v>Antoine-Labelle</v>
          </cell>
        </row>
        <row r="878">
          <cell r="A878" t="str">
            <v>79025</v>
          </cell>
          <cell r="B878" t="str">
            <v>Kiamika</v>
          </cell>
          <cell r="C878" t="str">
            <v>AR790</v>
          </cell>
          <cell r="D878" t="str">
            <v>Antoine-Labelle</v>
          </cell>
        </row>
        <row r="879">
          <cell r="A879" t="str">
            <v>79030</v>
          </cell>
          <cell r="B879" t="str">
            <v>Nominingue</v>
          </cell>
          <cell r="C879" t="str">
            <v>AR790</v>
          </cell>
          <cell r="D879" t="str">
            <v>Antoine-Labelle</v>
          </cell>
        </row>
        <row r="880">
          <cell r="A880" t="str">
            <v>79037</v>
          </cell>
          <cell r="B880" t="str">
            <v>Rivière-Rouge</v>
          </cell>
          <cell r="C880" t="str">
            <v>AR790</v>
          </cell>
          <cell r="D880" t="str">
            <v>Antoine-Labelle</v>
          </cell>
        </row>
        <row r="881">
          <cell r="A881" t="str">
            <v>79047</v>
          </cell>
          <cell r="B881" t="str">
            <v>La Macaza</v>
          </cell>
          <cell r="C881" t="str">
            <v>AR790</v>
          </cell>
          <cell r="D881" t="str">
            <v>Antoine-Labelle</v>
          </cell>
        </row>
        <row r="882">
          <cell r="A882" t="str">
            <v>79050</v>
          </cell>
          <cell r="B882" t="str">
            <v>L'Ascension</v>
          </cell>
          <cell r="C882" t="str">
            <v>AR790</v>
          </cell>
          <cell r="D882" t="str">
            <v>Antoine-Labelle</v>
          </cell>
        </row>
        <row r="883">
          <cell r="A883" t="str">
            <v>79060</v>
          </cell>
          <cell r="B883" t="str">
            <v>Lac-Saguay</v>
          </cell>
          <cell r="C883" t="str">
            <v>AR790</v>
          </cell>
          <cell r="D883" t="str">
            <v>Antoine-Labelle</v>
          </cell>
        </row>
        <row r="884">
          <cell r="A884" t="str">
            <v>79065</v>
          </cell>
          <cell r="B884" t="str">
            <v>Chute-Saint-Philippe</v>
          </cell>
          <cell r="C884" t="str">
            <v>AR790</v>
          </cell>
          <cell r="D884" t="str">
            <v>Antoine-Labelle</v>
          </cell>
        </row>
        <row r="885">
          <cell r="A885" t="str">
            <v>79078</v>
          </cell>
          <cell r="B885" t="str">
            <v>Lac-des-Écorces</v>
          </cell>
          <cell r="C885" t="str">
            <v>AR790</v>
          </cell>
          <cell r="D885" t="str">
            <v>Antoine-Labelle</v>
          </cell>
        </row>
        <row r="886">
          <cell r="A886" t="str">
            <v>79088</v>
          </cell>
          <cell r="B886" t="str">
            <v>Mont-Laurier</v>
          </cell>
          <cell r="C886" t="str">
            <v>AR790</v>
          </cell>
          <cell r="D886" t="str">
            <v>Antoine-Labelle</v>
          </cell>
        </row>
        <row r="887">
          <cell r="A887" t="str">
            <v>79097</v>
          </cell>
          <cell r="B887" t="str">
            <v>Ferme-Neuve</v>
          </cell>
          <cell r="C887" t="str">
            <v>AR790</v>
          </cell>
          <cell r="D887" t="str">
            <v>Antoine-Labelle</v>
          </cell>
        </row>
        <row r="888">
          <cell r="A888" t="str">
            <v>79105</v>
          </cell>
          <cell r="B888" t="str">
            <v>Lac-Saint-Paul</v>
          </cell>
          <cell r="C888" t="str">
            <v>AR790</v>
          </cell>
          <cell r="D888" t="str">
            <v>Antoine-Labelle</v>
          </cell>
        </row>
        <row r="889">
          <cell r="A889" t="str">
            <v>79110</v>
          </cell>
          <cell r="B889" t="str">
            <v>Mont-Saint-Michel</v>
          </cell>
          <cell r="C889" t="str">
            <v>AR790</v>
          </cell>
          <cell r="D889" t="str">
            <v>Antoine-Labelle</v>
          </cell>
        </row>
        <row r="890">
          <cell r="A890" t="str">
            <v>79115</v>
          </cell>
          <cell r="B890" t="str">
            <v>Sainte-Anne-du-Lac</v>
          </cell>
          <cell r="C890" t="str">
            <v>AR790</v>
          </cell>
          <cell r="D890" t="str">
            <v>Antoine-Labelle</v>
          </cell>
        </row>
        <row r="891">
          <cell r="A891" t="str">
            <v>80005</v>
          </cell>
          <cell r="B891" t="str">
            <v>Fassett</v>
          </cell>
          <cell r="C891" t="str">
            <v>AR800</v>
          </cell>
          <cell r="D891" t="str">
            <v>Papineau</v>
          </cell>
        </row>
        <row r="892">
          <cell r="A892" t="str">
            <v>80010</v>
          </cell>
          <cell r="B892" t="str">
            <v>Montebello</v>
          </cell>
          <cell r="C892" t="str">
            <v>AR800</v>
          </cell>
          <cell r="D892" t="str">
            <v>Papineau</v>
          </cell>
        </row>
        <row r="893">
          <cell r="A893" t="str">
            <v>80015</v>
          </cell>
          <cell r="B893" t="str">
            <v>Notre-Dame-de-Bonsecours</v>
          </cell>
          <cell r="C893" t="str">
            <v>AR800</v>
          </cell>
          <cell r="D893" t="str">
            <v>Papineau</v>
          </cell>
        </row>
        <row r="894">
          <cell r="A894" t="str">
            <v>80020</v>
          </cell>
          <cell r="B894" t="str">
            <v>Notre-Dame-de-la-Paix</v>
          </cell>
          <cell r="C894" t="str">
            <v>AR800</v>
          </cell>
          <cell r="D894" t="str">
            <v>Papineau</v>
          </cell>
        </row>
        <row r="895">
          <cell r="A895" t="str">
            <v>80027</v>
          </cell>
          <cell r="B895" t="str">
            <v>Saint-André-Avellin</v>
          </cell>
          <cell r="C895" t="str">
            <v>AR800</v>
          </cell>
          <cell r="D895" t="str">
            <v>Papineau</v>
          </cell>
        </row>
        <row r="896">
          <cell r="A896" t="str">
            <v>80037</v>
          </cell>
          <cell r="B896" t="str">
            <v>Papineauville</v>
          </cell>
          <cell r="C896" t="str">
            <v>AR800</v>
          </cell>
          <cell r="D896" t="str">
            <v>Papineau</v>
          </cell>
        </row>
        <row r="897">
          <cell r="A897" t="str">
            <v>80045</v>
          </cell>
          <cell r="B897" t="str">
            <v>Plaisance</v>
          </cell>
          <cell r="C897" t="str">
            <v>AR800</v>
          </cell>
          <cell r="D897" t="str">
            <v>Papineau</v>
          </cell>
        </row>
        <row r="898">
          <cell r="A898" t="str">
            <v>80050</v>
          </cell>
          <cell r="B898" t="str">
            <v>Thurso</v>
          </cell>
          <cell r="C898" t="str">
            <v>AR800</v>
          </cell>
          <cell r="D898" t="str">
            <v>Papineau</v>
          </cell>
        </row>
        <row r="899">
          <cell r="A899" t="str">
            <v>80055</v>
          </cell>
          <cell r="B899" t="str">
            <v>Lochaber</v>
          </cell>
          <cell r="C899" t="str">
            <v>AR800</v>
          </cell>
          <cell r="D899" t="str">
            <v>Papineau</v>
          </cell>
        </row>
        <row r="900">
          <cell r="A900" t="str">
            <v>80060</v>
          </cell>
          <cell r="B900" t="str">
            <v>Lochaber-Partie-Ouest</v>
          </cell>
          <cell r="C900" t="str">
            <v>AR800</v>
          </cell>
          <cell r="D900" t="str">
            <v>Papineau</v>
          </cell>
        </row>
        <row r="901">
          <cell r="A901" t="str">
            <v>80065</v>
          </cell>
          <cell r="B901" t="str">
            <v>Mayo</v>
          </cell>
          <cell r="C901" t="str">
            <v>AR800</v>
          </cell>
          <cell r="D901" t="str">
            <v>Papineau</v>
          </cell>
        </row>
        <row r="902">
          <cell r="A902" t="str">
            <v>80070</v>
          </cell>
          <cell r="B902" t="str">
            <v>Saint-Sixte</v>
          </cell>
          <cell r="C902" t="str">
            <v>AR800</v>
          </cell>
          <cell r="D902" t="str">
            <v>Papineau</v>
          </cell>
        </row>
        <row r="903">
          <cell r="A903" t="str">
            <v>80078</v>
          </cell>
          <cell r="B903" t="str">
            <v>Ripon</v>
          </cell>
          <cell r="C903" t="str">
            <v>AR800</v>
          </cell>
          <cell r="D903" t="str">
            <v>Papineau</v>
          </cell>
        </row>
        <row r="904">
          <cell r="A904" t="str">
            <v>80085</v>
          </cell>
          <cell r="B904" t="str">
            <v>Mulgrave-et-Derry</v>
          </cell>
          <cell r="C904" t="str">
            <v>AR800</v>
          </cell>
          <cell r="D904" t="str">
            <v>Papineau</v>
          </cell>
        </row>
        <row r="905">
          <cell r="A905" t="str">
            <v>80090</v>
          </cell>
          <cell r="B905" t="str">
            <v>Montpellier</v>
          </cell>
          <cell r="C905" t="str">
            <v>AR800</v>
          </cell>
          <cell r="D905" t="str">
            <v>Papineau</v>
          </cell>
        </row>
        <row r="906">
          <cell r="A906" t="str">
            <v>80095</v>
          </cell>
          <cell r="B906" t="str">
            <v>Lac-Simon</v>
          </cell>
          <cell r="C906" t="str">
            <v>AR800</v>
          </cell>
          <cell r="D906" t="str">
            <v>Papineau</v>
          </cell>
        </row>
        <row r="907">
          <cell r="A907" t="str">
            <v>80103</v>
          </cell>
          <cell r="B907" t="str">
            <v>Chénéville</v>
          </cell>
          <cell r="C907" t="str">
            <v>AR800</v>
          </cell>
          <cell r="D907" t="str">
            <v>Papineau</v>
          </cell>
        </row>
        <row r="908">
          <cell r="A908" t="str">
            <v>80110</v>
          </cell>
          <cell r="B908" t="str">
            <v>Namur</v>
          </cell>
          <cell r="C908" t="str">
            <v>AR800</v>
          </cell>
          <cell r="D908" t="str">
            <v>Papineau</v>
          </cell>
        </row>
        <row r="909">
          <cell r="A909" t="str">
            <v>80115</v>
          </cell>
          <cell r="B909" t="str">
            <v>Boileau</v>
          </cell>
          <cell r="C909" t="str">
            <v>AR800</v>
          </cell>
          <cell r="D909" t="str">
            <v>Papineau</v>
          </cell>
        </row>
        <row r="910">
          <cell r="A910" t="str">
            <v>80125</v>
          </cell>
          <cell r="B910" t="str">
            <v>Saint-Émile-de-Suffolk</v>
          </cell>
          <cell r="C910" t="str">
            <v>AR800</v>
          </cell>
          <cell r="D910" t="str">
            <v>Papineau</v>
          </cell>
        </row>
        <row r="911">
          <cell r="A911" t="str">
            <v>80130</v>
          </cell>
          <cell r="B911" t="str">
            <v>Lac-des-Plages</v>
          </cell>
          <cell r="C911" t="str">
            <v>AR800</v>
          </cell>
          <cell r="D911" t="str">
            <v>Papineau</v>
          </cell>
        </row>
        <row r="912">
          <cell r="A912" t="str">
            <v>80135</v>
          </cell>
          <cell r="B912" t="str">
            <v>Duhamel</v>
          </cell>
          <cell r="C912" t="str">
            <v>AR800</v>
          </cell>
          <cell r="D912" t="str">
            <v>Papineau</v>
          </cell>
        </row>
        <row r="913">
          <cell r="A913" t="str">
            <v>80140</v>
          </cell>
          <cell r="B913" t="str">
            <v>Val-des-Bois</v>
          </cell>
          <cell r="C913" t="str">
            <v>AR800</v>
          </cell>
          <cell r="D913" t="str">
            <v>Papineau</v>
          </cell>
        </row>
        <row r="914">
          <cell r="A914" t="str">
            <v>80145</v>
          </cell>
          <cell r="B914" t="str">
            <v>Bowman</v>
          </cell>
          <cell r="C914" t="str">
            <v>AR800</v>
          </cell>
          <cell r="D914" t="str">
            <v>Papineau</v>
          </cell>
        </row>
        <row r="915">
          <cell r="A915" t="str">
            <v>81017</v>
          </cell>
          <cell r="B915" t="str">
            <v>Gatineau</v>
          </cell>
          <cell r="C915" t="str">
            <v>81017</v>
          </cell>
          <cell r="D915" t="str">
            <v>Gatineau</v>
          </cell>
        </row>
        <row r="916">
          <cell r="A916" t="str">
            <v>82005</v>
          </cell>
          <cell r="B916" t="str">
            <v>L'Ange-Gardien</v>
          </cell>
          <cell r="C916" t="str">
            <v>AR820</v>
          </cell>
          <cell r="D916" t="str">
            <v>Les Collines-de-l'Outaouais</v>
          </cell>
        </row>
        <row r="917">
          <cell r="A917" t="str">
            <v>82010</v>
          </cell>
          <cell r="B917" t="str">
            <v>Notre-Dame-de-la-Salette</v>
          </cell>
          <cell r="C917" t="str">
            <v>AR820</v>
          </cell>
          <cell r="D917" t="str">
            <v>Les Collines-de-l'Outaouais</v>
          </cell>
        </row>
        <row r="918">
          <cell r="A918" t="str">
            <v>82015</v>
          </cell>
          <cell r="B918" t="str">
            <v>Val-des-Monts</v>
          </cell>
          <cell r="C918" t="str">
            <v>AR820</v>
          </cell>
          <cell r="D918" t="str">
            <v>Les Collines-de-l'Outaouais</v>
          </cell>
        </row>
        <row r="919">
          <cell r="A919" t="str">
            <v>82020</v>
          </cell>
          <cell r="B919" t="str">
            <v>Cantley</v>
          </cell>
          <cell r="C919" t="str">
            <v>AR820</v>
          </cell>
          <cell r="D919" t="str">
            <v>Les Collines-de-l'Outaouais</v>
          </cell>
        </row>
        <row r="920">
          <cell r="A920" t="str">
            <v>82025</v>
          </cell>
          <cell r="B920" t="str">
            <v>Chelsea</v>
          </cell>
          <cell r="C920" t="str">
            <v>AR820</v>
          </cell>
          <cell r="D920" t="str">
            <v>Les Collines-de-l'Outaouais</v>
          </cell>
        </row>
        <row r="921">
          <cell r="A921" t="str">
            <v>82030</v>
          </cell>
          <cell r="B921" t="str">
            <v>Pontiac</v>
          </cell>
          <cell r="C921" t="str">
            <v>AR820</v>
          </cell>
          <cell r="D921" t="str">
            <v>Les Collines-de-l'Outaouais</v>
          </cell>
        </row>
        <row r="922">
          <cell r="A922" t="str">
            <v>82035</v>
          </cell>
          <cell r="B922" t="str">
            <v>La Pêche</v>
          </cell>
          <cell r="C922" t="str">
            <v>AR820</v>
          </cell>
          <cell r="D922" t="str">
            <v>Les Collines-de-l'Outaouais</v>
          </cell>
        </row>
        <row r="923">
          <cell r="A923" t="str">
            <v>83005</v>
          </cell>
          <cell r="B923" t="str">
            <v>Denholm</v>
          </cell>
          <cell r="C923" t="str">
            <v>AR830</v>
          </cell>
          <cell r="D923" t="str">
            <v>La Vallée-de-la-Gatineau</v>
          </cell>
        </row>
        <row r="924">
          <cell r="A924" t="str">
            <v>83010</v>
          </cell>
          <cell r="B924" t="str">
            <v>Low</v>
          </cell>
          <cell r="C924" t="str">
            <v>AR830</v>
          </cell>
          <cell r="D924" t="str">
            <v>La Vallée-de-la-Gatineau</v>
          </cell>
        </row>
        <row r="925">
          <cell r="A925" t="str">
            <v>83015</v>
          </cell>
          <cell r="B925" t="str">
            <v>Kazabazua</v>
          </cell>
          <cell r="C925" t="str">
            <v>AR830</v>
          </cell>
          <cell r="D925" t="str">
            <v>La Vallée-de-la-Gatineau</v>
          </cell>
        </row>
        <row r="926">
          <cell r="A926" t="str">
            <v>83020</v>
          </cell>
          <cell r="B926" t="str">
            <v>Lac-Sainte-Marie</v>
          </cell>
          <cell r="C926" t="str">
            <v>AR830</v>
          </cell>
          <cell r="D926" t="str">
            <v>La Vallée-de-la-Gatineau</v>
          </cell>
        </row>
        <row r="927">
          <cell r="A927" t="str">
            <v>83032</v>
          </cell>
          <cell r="B927" t="str">
            <v>Gracefield</v>
          </cell>
          <cell r="C927" t="str">
            <v>AR830</v>
          </cell>
          <cell r="D927" t="str">
            <v>La Vallée-de-la-Gatineau</v>
          </cell>
        </row>
        <row r="928">
          <cell r="A928" t="str">
            <v>83040</v>
          </cell>
          <cell r="B928" t="str">
            <v>Cayamant</v>
          </cell>
          <cell r="C928" t="str">
            <v>AR830</v>
          </cell>
          <cell r="D928" t="str">
            <v>La Vallée-de-la-Gatineau</v>
          </cell>
        </row>
        <row r="929">
          <cell r="A929" t="str">
            <v>83045</v>
          </cell>
          <cell r="B929" t="str">
            <v>Blue Sea</v>
          </cell>
          <cell r="C929" t="str">
            <v>AR830</v>
          </cell>
          <cell r="D929" t="str">
            <v>La Vallée-de-la-Gatineau</v>
          </cell>
        </row>
        <row r="930">
          <cell r="A930" t="str">
            <v>83050</v>
          </cell>
          <cell r="B930" t="str">
            <v>Bouchette</v>
          </cell>
          <cell r="C930" t="str">
            <v>AR830</v>
          </cell>
          <cell r="D930" t="str">
            <v>La Vallée-de-la-Gatineau</v>
          </cell>
        </row>
        <row r="931">
          <cell r="A931" t="str">
            <v>83055</v>
          </cell>
          <cell r="B931" t="str">
            <v>Sainte-Thérèse-de-la-Gatineau</v>
          </cell>
          <cell r="C931" t="str">
            <v>AR830</v>
          </cell>
          <cell r="D931" t="str">
            <v>La Vallée-de-la-Gatineau</v>
          </cell>
        </row>
        <row r="932">
          <cell r="A932" t="str">
            <v>83060</v>
          </cell>
          <cell r="B932" t="str">
            <v>Messines</v>
          </cell>
          <cell r="C932" t="str">
            <v>AR830</v>
          </cell>
          <cell r="D932" t="str">
            <v>La Vallée-de-la-Gatineau</v>
          </cell>
        </row>
        <row r="933">
          <cell r="A933" t="str">
            <v>83065</v>
          </cell>
          <cell r="B933" t="str">
            <v>Maniwaki</v>
          </cell>
          <cell r="C933" t="str">
            <v>AR830</v>
          </cell>
          <cell r="D933" t="str">
            <v>La Vallée-de-la-Gatineau</v>
          </cell>
        </row>
        <row r="934">
          <cell r="A934" t="str">
            <v>83070</v>
          </cell>
          <cell r="B934" t="str">
            <v>Déléage</v>
          </cell>
          <cell r="C934" t="str">
            <v>AR830</v>
          </cell>
          <cell r="D934" t="str">
            <v>La Vallée-de-la-Gatineau</v>
          </cell>
        </row>
        <row r="935">
          <cell r="A935" t="str">
            <v>83075</v>
          </cell>
          <cell r="B935" t="str">
            <v>Egan-Sud</v>
          </cell>
          <cell r="C935" t="str">
            <v>AR830</v>
          </cell>
          <cell r="D935" t="str">
            <v>La Vallée-de-la-Gatineau</v>
          </cell>
        </row>
        <row r="936">
          <cell r="A936" t="str">
            <v>83085</v>
          </cell>
          <cell r="B936" t="str">
            <v>Bois-Franc</v>
          </cell>
          <cell r="C936" t="str">
            <v>AR830</v>
          </cell>
          <cell r="D936" t="str">
            <v>La Vallée-de-la-Gatineau</v>
          </cell>
        </row>
        <row r="937">
          <cell r="A937" t="str">
            <v>83088</v>
          </cell>
          <cell r="B937" t="str">
            <v>Montcerf-Lytton</v>
          </cell>
          <cell r="C937" t="str">
            <v>AR830</v>
          </cell>
          <cell r="D937" t="str">
            <v>La Vallée-de-la-Gatineau</v>
          </cell>
        </row>
        <row r="938">
          <cell r="A938" t="str">
            <v>83090</v>
          </cell>
          <cell r="B938" t="str">
            <v>Aumond</v>
          </cell>
          <cell r="C938" t="str">
            <v>AR830</v>
          </cell>
          <cell r="D938" t="str">
            <v>La Vallée-de-la-Gatineau</v>
          </cell>
        </row>
        <row r="939">
          <cell r="A939" t="str">
            <v>83095</v>
          </cell>
          <cell r="B939" t="str">
            <v>Grand-Remous</v>
          </cell>
          <cell r="C939" t="str">
            <v>AR830</v>
          </cell>
          <cell r="D939" t="str">
            <v>La Vallée-de-la-Gatineau</v>
          </cell>
        </row>
        <row r="940">
          <cell r="A940" t="str">
            <v>84005</v>
          </cell>
          <cell r="B940" t="str">
            <v>Bristol</v>
          </cell>
          <cell r="C940" t="str">
            <v>AR840</v>
          </cell>
          <cell r="D940" t="str">
            <v>Pontiac</v>
          </cell>
        </row>
        <row r="941">
          <cell r="A941" t="str">
            <v>84010</v>
          </cell>
          <cell r="B941" t="str">
            <v>Shawville</v>
          </cell>
          <cell r="C941" t="str">
            <v>AR840</v>
          </cell>
          <cell r="D941" t="str">
            <v>Pontiac</v>
          </cell>
        </row>
        <row r="942">
          <cell r="A942" t="str">
            <v>84015</v>
          </cell>
          <cell r="B942" t="str">
            <v>Clarendon</v>
          </cell>
          <cell r="C942" t="str">
            <v>AR840</v>
          </cell>
          <cell r="D942" t="str">
            <v>Pontiac</v>
          </cell>
        </row>
        <row r="943">
          <cell r="A943" t="str">
            <v>84020</v>
          </cell>
          <cell r="B943" t="str">
            <v>Portage-du-Fort</v>
          </cell>
          <cell r="C943" t="str">
            <v>AR840</v>
          </cell>
          <cell r="D943" t="str">
            <v>Pontiac</v>
          </cell>
        </row>
        <row r="944">
          <cell r="A944" t="str">
            <v>84025</v>
          </cell>
          <cell r="B944" t="str">
            <v>Bryson</v>
          </cell>
          <cell r="C944" t="str">
            <v>AR840</v>
          </cell>
          <cell r="D944" t="str">
            <v>Pontiac</v>
          </cell>
        </row>
        <row r="945">
          <cell r="A945" t="str">
            <v>84030</v>
          </cell>
          <cell r="B945" t="str">
            <v>Campbell's Bay</v>
          </cell>
          <cell r="C945" t="str">
            <v>AR840</v>
          </cell>
          <cell r="D945" t="str">
            <v>Pontiac</v>
          </cell>
        </row>
        <row r="946">
          <cell r="A946" t="str">
            <v>84035</v>
          </cell>
          <cell r="B946" t="str">
            <v>L'Île-du-Grand-Calumet</v>
          </cell>
          <cell r="C946" t="str">
            <v>AR840</v>
          </cell>
          <cell r="D946" t="str">
            <v>Pontiac</v>
          </cell>
        </row>
        <row r="947">
          <cell r="A947" t="str">
            <v>84040</v>
          </cell>
          <cell r="B947" t="str">
            <v>Litchfield</v>
          </cell>
          <cell r="C947" t="str">
            <v>AR840</v>
          </cell>
          <cell r="D947" t="str">
            <v>Pontiac</v>
          </cell>
        </row>
        <row r="948">
          <cell r="A948" t="str">
            <v>84045</v>
          </cell>
          <cell r="B948" t="str">
            <v>Thorne</v>
          </cell>
          <cell r="C948" t="str">
            <v>AR840</v>
          </cell>
          <cell r="D948" t="str">
            <v>Pontiac</v>
          </cell>
        </row>
        <row r="949">
          <cell r="A949" t="str">
            <v>84050</v>
          </cell>
          <cell r="B949" t="str">
            <v>Alleyn-et-Cawood</v>
          </cell>
          <cell r="C949" t="str">
            <v>AR840</v>
          </cell>
          <cell r="D949" t="str">
            <v>Pontiac</v>
          </cell>
        </row>
        <row r="950">
          <cell r="A950" t="str">
            <v>84055</v>
          </cell>
          <cell r="B950" t="str">
            <v>Otter Lake</v>
          </cell>
          <cell r="C950" t="str">
            <v>AR840</v>
          </cell>
          <cell r="D950" t="str">
            <v>Pontiac</v>
          </cell>
        </row>
        <row r="951">
          <cell r="A951" t="str">
            <v>84060</v>
          </cell>
          <cell r="B951" t="str">
            <v>Fort-Coulonge</v>
          </cell>
          <cell r="C951" t="str">
            <v>AR840</v>
          </cell>
          <cell r="D951" t="str">
            <v>Pontiac</v>
          </cell>
        </row>
        <row r="952">
          <cell r="A952" t="str">
            <v>84065</v>
          </cell>
          <cell r="B952" t="str">
            <v>Mansfield-et-Pontefract</v>
          </cell>
          <cell r="C952" t="str">
            <v>AR840</v>
          </cell>
          <cell r="D952" t="str">
            <v>Pontiac</v>
          </cell>
        </row>
        <row r="953">
          <cell r="A953" t="str">
            <v>84070</v>
          </cell>
          <cell r="B953" t="str">
            <v>Waltham</v>
          </cell>
          <cell r="C953" t="str">
            <v>AR840</v>
          </cell>
          <cell r="D953" t="str">
            <v>Pontiac</v>
          </cell>
        </row>
        <row r="954">
          <cell r="A954" t="str">
            <v>84082</v>
          </cell>
          <cell r="B954" t="str">
            <v>L'Isle-aux-Allumettes</v>
          </cell>
          <cell r="C954" t="str">
            <v>AR840</v>
          </cell>
          <cell r="D954" t="str">
            <v>Pontiac</v>
          </cell>
        </row>
        <row r="955">
          <cell r="A955" t="str">
            <v>84090</v>
          </cell>
          <cell r="B955" t="str">
            <v>Chichester</v>
          </cell>
          <cell r="C955" t="str">
            <v>AR840</v>
          </cell>
          <cell r="D955" t="str">
            <v>Pontiac</v>
          </cell>
        </row>
        <row r="956">
          <cell r="A956" t="str">
            <v>84095</v>
          </cell>
          <cell r="B956" t="str">
            <v>Sheenboro</v>
          </cell>
          <cell r="C956" t="str">
            <v>AR840</v>
          </cell>
          <cell r="D956" t="str">
            <v>Pontiac</v>
          </cell>
        </row>
        <row r="957">
          <cell r="A957" t="str">
            <v>84100</v>
          </cell>
          <cell r="B957" t="str">
            <v>Rapides-des-Joachims</v>
          </cell>
          <cell r="C957" t="str">
            <v>AR840</v>
          </cell>
          <cell r="D957" t="str">
            <v>Pontiac</v>
          </cell>
        </row>
        <row r="958">
          <cell r="A958" t="str">
            <v>85005</v>
          </cell>
          <cell r="B958" t="str">
            <v>Témiscaming</v>
          </cell>
          <cell r="C958" t="str">
            <v>AR850</v>
          </cell>
          <cell r="D958" t="str">
            <v>Témiscamingue</v>
          </cell>
        </row>
        <row r="959">
          <cell r="A959" t="str">
            <v>85010</v>
          </cell>
          <cell r="B959" t="str">
            <v>Kipawa</v>
          </cell>
          <cell r="C959" t="str">
            <v>AR850</v>
          </cell>
          <cell r="D959" t="str">
            <v>Témiscamingue</v>
          </cell>
        </row>
        <row r="960">
          <cell r="A960" t="str">
            <v>85015</v>
          </cell>
          <cell r="B960" t="str">
            <v>Saint-Édouard-de-Fabre</v>
          </cell>
          <cell r="C960" t="str">
            <v>AR850</v>
          </cell>
          <cell r="D960" t="str">
            <v>Témiscamingue</v>
          </cell>
        </row>
        <row r="961">
          <cell r="A961" t="str">
            <v>85020</v>
          </cell>
          <cell r="B961" t="str">
            <v>Béarn</v>
          </cell>
          <cell r="C961" t="str">
            <v>AR850</v>
          </cell>
          <cell r="D961" t="str">
            <v>Témiscamingue</v>
          </cell>
        </row>
        <row r="962">
          <cell r="A962" t="str">
            <v>85025</v>
          </cell>
          <cell r="B962" t="str">
            <v>Ville-Marie</v>
          </cell>
          <cell r="C962" t="str">
            <v>AR850</v>
          </cell>
          <cell r="D962" t="str">
            <v>Témiscamingue</v>
          </cell>
        </row>
        <row r="963">
          <cell r="A963" t="str">
            <v>85030</v>
          </cell>
          <cell r="B963" t="str">
            <v>Duhamel-Ouest</v>
          </cell>
          <cell r="C963" t="str">
            <v>AR850</v>
          </cell>
          <cell r="D963" t="str">
            <v>Témiscamingue</v>
          </cell>
        </row>
        <row r="964">
          <cell r="A964" t="str">
            <v>85037</v>
          </cell>
          <cell r="B964" t="str">
            <v>Lorrainville</v>
          </cell>
          <cell r="C964" t="str">
            <v>AR850</v>
          </cell>
          <cell r="D964" t="str">
            <v>Témiscamingue</v>
          </cell>
        </row>
        <row r="965">
          <cell r="A965" t="str">
            <v>85045</v>
          </cell>
          <cell r="B965" t="str">
            <v>Saint-Bruno-de-Guigues</v>
          </cell>
          <cell r="C965" t="str">
            <v>AR850</v>
          </cell>
          <cell r="D965" t="str">
            <v>Témiscamingue</v>
          </cell>
        </row>
        <row r="966">
          <cell r="A966" t="str">
            <v>85050</v>
          </cell>
          <cell r="B966" t="str">
            <v>Laverlochère</v>
          </cell>
          <cell r="C966" t="str">
            <v>AR850</v>
          </cell>
          <cell r="D966" t="str">
            <v>Témiscamingue</v>
          </cell>
        </row>
        <row r="967">
          <cell r="A967" t="str">
            <v>85055</v>
          </cell>
          <cell r="B967" t="str">
            <v>Fugèreville</v>
          </cell>
          <cell r="C967" t="str">
            <v>AR850</v>
          </cell>
          <cell r="D967" t="str">
            <v>Témiscamingue</v>
          </cell>
        </row>
        <row r="968">
          <cell r="A968" t="str">
            <v>85060</v>
          </cell>
          <cell r="B968" t="str">
            <v>Latulipe-et-Gaboury</v>
          </cell>
          <cell r="C968" t="str">
            <v>AR850</v>
          </cell>
          <cell r="D968" t="str">
            <v>Témiscamingue</v>
          </cell>
        </row>
        <row r="969">
          <cell r="A969" t="str">
            <v>85065</v>
          </cell>
          <cell r="B969" t="str">
            <v>Belleterre</v>
          </cell>
          <cell r="C969" t="str">
            <v>AR850</v>
          </cell>
          <cell r="D969" t="str">
            <v>Témiscamingue</v>
          </cell>
        </row>
        <row r="970">
          <cell r="A970" t="str">
            <v>85070</v>
          </cell>
          <cell r="B970" t="str">
            <v>Laforce</v>
          </cell>
          <cell r="C970" t="str">
            <v>AR850</v>
          </cell>
          <cell r="D970" t="str">
            <v>Témiscamingue</v>
          </cell>
        </row>
        <row r="971">
          <cell r="A971" t="str">
            <v>85075</v>
          </cell>
          <cell r="B971" t="str">
            <v>Moffet</v>
          </cell>
          <cell r="C971" t="str">
            <v>AR850</v>
          </cell>
          <cell r="D971" t="str">
            <v>Témiscamingue</v>
          </cell>
        </row>
        <row r="972">
          <cell r="A972" t="str">
            <v>85080</v>
          </cell>
          <cell r="B972" t="str">
            <v>Angliers</v>
          </cell>
          <cell r="C972" t="str">
            <v>AR850</v>
          </cell>
          <cell r="D972" t="str">
            <v>Témiscamingue</v>
          </cell>
        </row>
        <row r="973">
          <cell r="A973" t="str">
            <v>85085</v>
          </cell>
          <cell r="B973" t="str">
            <v>Saint-Eugène-de-Guigues</v>
          </cell>
          <cell r="C973" t="str">
            <v>AR850</v>
          </cell>
          <cell r="D973" t="str">
            <v>Témiscamingue</v>
          </cell>
        </row>
        <row r="974">
          <cell r="A974" t="str">
            <v>85090</v>
          </cell>
          <cell r="B974" t="str">
            <v>Notre-Dame-du-Nord</v>
          </cell>
          <cell r="C974" t="str">
            <v>AR850</v>
          </cell>
          <cell r="D974" t="str">
            <v>Témiscamingue</v>
          </cell>
        </row>
        <row r="975">
          <cell r="A975" t="str">
            <v>85095</v>
          </cell>
          <cell r="B975" t="str">
            <v>Guérin</v>
          </cell>
          <cell r="C975" t="str">
            <v>AR850</v>
          </cell>
          <cell r="D975" t="str">
            <v>Témiscamingue</v>
          </cell>
        </row>
        <row r="976">
          <cell r="A976" t="str">
            <v>85100</v>
          </cell>
          <cell r="B976" t="str">
            <v>Nédélec</v>
          </cell>
          <cell r="C976" t="str">
            <v>AR850</v>
          </cell>
          <cell r="D976" t="str">
            <v>Témiscamingue</v>
          </cell>
        </row>
        <row r="977">
          <cell r="A977" t="str">
            <v>85105</v>
          </cell>
          <cell r="B977" t="str">
            <v>Rémigny</v>
          </cell>
          <cell r="C977" t="str">
            <v>AR850</v>
          </cell>
          <cell r="D977" t="str">
            <v>Témiscamingue</v>
          </cell>
        </row>
        <row r="978">
          <cell r="A978" t="str">
            <v>86042</v>
          </cell>
          <cell r="B978" t="str">
            <v>Rouyn-Noranda</v>
          </cell>
          <cell r="C978" t="str">
            <v>86042</v>
          </cell>
          <cell r="D978" t="str">
            <v>Rouyn-Noranda</v>
          </cell>
        </row>
        <row r="979">
          <cell r="A979" t="str">
            <v>87005</v>
          </cell>
          <cell r="B979" t="str">
            <v>Duparquet</v>
          </cell>
          <cell r="C979" t="str">
            <v>AR870</v>
          </cell>
          <cell r="D979" t="str">
            <v>Abitibi-Ouest</v>
          </cell>
        </row>
        <row r="980">
          <cell r="A980" t="str">
            <v>87010</v>
          </cell>
          <cell r="B980" t="str">
            <v>Rapide-Danseur</v>
          </cell>
          <cell r="C980" t="str">
            <v>AR870</v>
          </cell>
          <cell r="D980" t="str">
            <v>Abitibi-Ouest</v>
          </cell>
        </row>
        <row r="981">
          <cell r="A981" t="str">
            <v>87015</v>
          </cell>
          <cell r="B981" t="str">
            <v>Roquemaure</v>
          </cell>
          <cell r="C981" t="str">
            <v>AR870</v>
          </cell>
          <cell r="D981" t="str">
            <v>Abitibi-Ouest</v>
          </cell>
        </row>
        <row r="982">
          <cell r="A982" t="str">
            <v>87020</v>
          </cell>
          <cell r="B982" t="str">
            <v>Gallichan</v>
          </cell>
          <cell r="C982" t="str">
            <v>AR870</v>
          </cell>
          <cell r="D982" t="str">
            <v>Abitibi-Ouest</v>
          </cell>
        </row>
        <row r="983">
          <cell r="A983" t="str">
            <v>87025</v>
          </cell>
          <cell r="B983" t="str">
            <v>Palmarolle</v>
          </cell>
          <cell r="C983" t="str">
            <v>AR870</v>
          </cell>
          <cell r="D983" t="str">
            <v>Abitibi-Ouest</v>
          </cell>
        </row>
        <row r="984">
          <cell r="A984" t="str">
            <v>87030</v>
          </cell>
          <cell r="B984" t="str">
            <v>Sainte-Germaine-Boulé</v>
          </cell>
          <cell r="C984" t="str">
            <v>AR870</v>
          </cell>
          <cell r="D984" t="str">
            <v>Abitibi-Ouest</v>
          </cell>
        </row>
        <row r="985">
          <cell r="A985" t="str">
            <v>87035</v>
          </cell>
          <cell r="B985" t="str">
            <v>Poularies</v>
          </cell>
          <cell r="C985" t="str">
            <v>AR870</v>
          </cell>
          <cell r="D985" t="str">
            <v>Abitibi-Ouest</v>
          </cell>
        </row>
        <row r="986">
          <cell r="A986" t="str">
            <v>87042</v>
          </cell>
          <cell r="B986" t="str">
            <v>Taschereau</v>
          </cell>
          <cell r="C986" t="str">
            <v>AR870</v>
          </cell>
          <cell r="D986" t="str">
            <v>Abitibi-Ouest</v>
          </cell>
        </row>
        <row r="987">
          <cell r="A987" t="str">
            <v>87050</v>
          </cell>
          <cell r="B987" t="str">
            <v>Authier</v>
          </cell>
          <cell r="C987" t="str">
            <v>AR870</v>
          </cell>
          <cell r="D987" t="str">
            <v>Abitibi-Ouest</v>
          </cell>
        </row>
        <row r="988">
          <cell r="A988" t="str">
            <v>87058</v>
          </cell>
          <cell r="B988" t="str">
            <v>Macamic</v>
          </cell>
          <cell r="C988" t="str">
            <v>AR870</v>
          </cell>
          <cell r="D988" t="str">
            <v>Abitibi-Ouest</v>
          </cell>
        </row>
        <row r="989">
          <cell r="A989" t="str">
            <v>87070</v>
          </cell>
          <cell r="B989" t="str">
            <v>Sainte-Hélène-de-Mancebourg</v>
          </cell>
          <cell r="C989" t="str">
            <v>AR870</v>
          </cell>
          <cell r="D989" t="str">
            <v>Abitibi-Ouest</v>
          </cell>
        </row>
        <row r="990">
          <cell r="A990" t="str">
            <v>87075</v>
          </cell>
          <cell r="B990" t="str">
            <v>Clerval</v>
          </cell>
          <cell r="C990" t="str">
            <v>AR870</v>
          </cell>
          <cell r="D990" t="str">
            <v>Abitibi-Ouest</v>
          </cell>
        </row>
        <row r="991">
          <cell r="A991" t="str">
            <v>87080</v>
          </cell>
          <cell r="B991" t="str">
            <v>La Reine</v>
          </cell>
          <cell r="C991" t="str">
            <v>AR870</v>
          </cell>
          <cell r="D991" t="str">
            <v>Abitibi-Ouest</v>
          </cell>
        </row>
        <row r="992">
          <cell r="A992" t="str">
            <v>87085</v>
          </cell>
          <cell r="B992" t="str">
            <v>Dupuy</v>
          </cell>
          <cell r="C992" t="str">
            <v>AR870</v>
          </cell>
          <cell r="D992" t="str">
            <v>Abitibi-Ouest</v>
          </cell>
        </row>
        <row r="993">
          <cell r="A993" t="str">
            <v>87090</v>
          </cell>
          <cell r="B993" t="str">
            <v>La Sarre</v>
          </cell>
          <cell r="C993" t="str">
            <v>AR870</v>
          </cell>
          <cell r="D993" t="str">
            <v>Abitibi-Ouest</v>
          </cell>
        </row>
        <row r="994">
          <cell r="A994" t="str">
            <v>87095</v>
          </cell>
          <cell r="B994" t="str">
            <v>Chazel</v>
          </cell>
          <cell r="C994" t="str">
            <v>AR870</v>
          </cell>
          <cell r="D994" t="str">
            <v>Abitibi-Ouest</v>
          </cell>
        </row>
        <row r="995">
          <cell r="A995" t="str">
            <v>87100</v>
          </cell>
          <cell r="B995" t="str">
            <v>Authier-Nord</v>
          </cell>
          <cell r="C995" t="str">
            <v>AR870</v>
          </cell>
          <cell r="D995" t="str">
            <v>Abitibi-Ouest</v>
          </cell>
        </row>
        <row r="996">
          <cell r="A996" t="str">
            <v>87105</v>
          </cell>
          <cell r="B996" t="str">
            <v>Val-Saint-Gilles</v>
          </cell>
          <cell r="C996" t="str">
            <v>AR870</v>
          </cell>
          <cell r="D996" t="str">
            <v>Abitibi-Ouest</v>
          </cell>
        </row>
        <row r="997">
          <cell r="A997" t="str">
            <v>87110</v>
          </cell>
          <cell r="B997" t="str">
            <v>Clermont</v>
          </cell>
          <cell r="C997" t="str">
            <v>AR870</v>
          </cell>
          <cell r="D997" t="str">
            <v>Abitibi-Ouest</v>
          </cell>
        </row>
        <row r="998">
          <cell r="A998" t="str">
            <v>87115</v>
          </cell>
          <cell r="B998" t="str">
            <v>Normétal</v>
          </cell>
          <cell r="C998" t="str">
            <v>AR870</v>
          </cell>
          <cell r="D998" t="str">
            <v>Abitibi-Ouest</v>
          </cell>
        </row>
        <row r="999">
          <cell r="A999" t="str">
            <v>87120</v>
          </cell>
          <cell r="B999" t="str">
            <v>Saint-Lambert</v>
          </cell>
          <cell r="C999" t="str">
            <v>AR870</v>
          </cell>
          <cell r="D999" t="str">
            <v>Abitibi-Ouest</v>
          </cell>
        </row>
        <row r="1000">
          <cell r="A1000" t="str">
            <v>88005</v>
          </cell>
          <cell r="B1000" t="str">
            <v>Champneuf</v>
          </cell>
          <cell r="C1000" t="str">
            <v>AR880</v>
          </cell>
          <cell r="D1000" t="str">
            <v>Abitibi</v>
          </cell>
        </row>
        <row r="1001">
          <cell r="A1001" t="str">
            <v>88010</v>
          </cell>
          <cell r="B1001" t="str">
            <v>Rochebaucourt</v>
          </cell>
          <cell r="C1001" t="str">
            <v>AR880</v>
          </cell>
          <cell r="D1001" t="str">
            <v>Abitibi</v>
          </cell>
        </row>
        <row r="1002">
          <cell r="A1002" t="str">
            <v>88015</v>
          </cell>
          <cell r="B1002" t="str">
            <v>La Morandière</v>
          </cell>
          <cell r="C1002" t="str">
            <v>AR880</v>
          </cell>
          <cell r="D1002" t="str">
            <v>Abitibi</v>
          </cell>
        </row>
        <row r="1003">
          <cell r="A1003" t="str">
            <v>88022</v>
          </cell>
          <cell r="B1003" t="str">
            <v>Barraute</v>
          </cell>
          <cell r="C1003" t="str">
            <v>AR880</v>
          </cell>
          <cell r="D1003" t="str">
            <v>Abitibi</v>
          </cell>
        </row>
        <row r="1004">
          <cell r="A1004" t="str">
            <v>88030</v>
          </cell>
          <cell r="B1004" t="str">
            <v>La Corne</v>
          </cell>
          <cell r="C1004" t="str">
            <v>AR880</v>
          </cell>
          <cell r="D1004" t="str">
            <v>Abitibi</v>
          </cell>
        </row>
        <row r="1005">
          <cell r="A1005" t="str">
            <v>88035</v>
          </cell>
          <cell r="B1005" t="str">
            <v>Landrienne</v>
          </cell>
          <cell r="C1005" t="str">
            <v>AR880</v>
          </cell>
          <cell r="D1005" t="str">
            <v>Abitibi</v>
          </cell>
        </row>
        <row r="1006">
          <cell r="A1006" t="str">
            <v>88040</v>
          </cell>
          <cell r="B1006" t="str">
            <v>Saint-Marc-de-Figuery</v>
          </cell>
          <cell r="C1006" t="str">
            <v>AR880</v>
          </cell>
          <cell r="D1006" t="str">
            <v>Abitibi</v>
          </cell>
        </row>
        <row r="1007">
          <cell r="A1007" t="str">
            <v>88045</v>
          </cell>
          <cell r="B1007" t="str">
            <v>La Motte</v>
          </cell>
          <cell r="C1007" t="str">
            <v>AR880</v>
          </cell>
          <cell r="D1007" t="str">
            <v>Abitibi</v>
          </cell>
        </row>
        <row r="1008">
          <cell r="A1008" t="str">
            <v>88050</v>
          </cell>
          <cell r="B1008" t="str">
            <v>Saint-Mathieu-d'Harricana</v>
          </cell>
          <cell r="C1008" t="str">
            <v>AR880</v>
          </cell>
          <cell r="D1008" t="str">
            <v>Abitibi</v>
          </cell>
        </row>
        <row r="1009">
          <cell r="A1009" t="str">
            <v>88055</v>
          </cell>
          <cell r="B1009" t="str">
            <v>Amos</v>
          </cell>
          <cell r="C1009" t="str">
            <v>88055</v>
          </cell>
          <cell r="D1009" t="str">
            <v>Amos</v>
          </cell>
        </row>
        <row r="1010">
          <cell r="A1010" t="str">
            <v>88060</v>
          </cell>
          <cell r="B1010" t="str">
            <v>Saint-Félix-de-Dalquier</v>
          </cell>
          <cell r="C1010" t="str">
            <v>AR880</v>
          </cell>
          <cell r="D1010" t="str">
            <v>Abitibi</v>
          </cell>
        </row>
        <row r="1011">
          <cell r="A1011" t="str">
            <v>88065</v>
          </cell>
          <cell r="B1011" t="str">
            <v>Saint-Dominique-du-Rosaire</v>
          </cell>
          <cell r="C1011" t="str">
            <v>AR880</v>
          </cell>
          <cell r="D1011" t="str">
            <v>Abitibi</v>
          </cell>
        </row>
        <row r="1012">
          <cell r="A1012" t="str">
            <v>88070</v>
          </cell>
          <cell r="B1012" t="str">
            <v>Berry</v>
          </cell>
          <cell r="C1012" t="str">
            <v>AR880</v>
          </cell>
          <cell r="D1012" t="str">
            <v>Abitibi</v>
          </cell>
        </row>
        <row r="1013">
          <cell r="A1013" t="str">
            <v>88075</v>
          </cell>
          <cell r="B1013" t="str">
            <v>Trécesson</v>
          </cell>
          <cell r="C1013" t="str">
            <v>AR880</v>
          </cell>
          <cell r="D1013" t="str">
            <v>Abitibi</v>
          </cell>
        </row>
        <row r="1014">
          <cell r="A1014" t="str">
            <v>88080</v>
          </cell>
          <cell r="B1014" t="str">
            <v>Launay</v>
          </cell>
          <cell r="C1014" t="str">
            <v>AR880</v>
          </cell>
          <cell r="D1014" t="str">
            <v>Abitibi</v>
          </cell>
        </row>
        <row r="1015">
          <cell r="A1015" t="str">
            <v>88085</v>
          </cell>
          <cell r="B1015" t="str">
            <v>Sainte-Gertrude-Manneville</v>
          </cell>
          <cell r="C1015" t="str">
            <v>AR880</v>
          </cell>
          <cell r="D1015" t="str">
            <v>Abitibi</v>
          </cell>
        </row>
        <row r="1016">
          <cell r="A1016" t="str">
            <v>88090</v>
          </cell>
          <cell r="B1016" t="str">
            <v>Preissac</v>
          </cell>
          <cell r="C1016" t="str">
            <v>AR880</v>
          </cell>
          <cell r="D1016" t="str">
            <v>Abitibi</v>
          </cell>
        </row>
        <row r="1017">
          <cell r="A1017" t="str">
            <v>89008</v>
          </cell>
          <cell r="B1017" t="str">
            <v>Val-d'Or</v>
          </cell>
          <cell r="C1017" t="str">
            <v>89008</v>
          </cell>
          <cell r="D1017" t="str">
            <v>Val-d'Or</v>
          </cell>
        </row>
        <row r="1018">
          <cell r="A1018" t="str">
            <v>89010</v>
          </cell>
          <cell r="B1018" t="str">
            <v>Rivière-Héva</v>
          </cell>
          <cell r="C1018" t="str">
            <v>AR890</v>
          </cell>
          <cell r="D1018" t="str">
            <v>La Vallée-de-l'Or</v>
          </cell>
        </row>
        <row r="1019">
          <cell r="A1019" t="str">
            <v>89015</v>
          </cell>
          <cell r="B1019" t="str">
            <v>Malartic</v>
          </cell>
          <cell r="C1019" t="str">
            <v>89015</v>
          </cell>
          <cell r="D1019" t="str">
            <v>Malartic</v>
          </cell>
        </row>
        <row r="1020">
          <cell r="A1020" t="str">
            <v>89040</v>
          </cell>
          <cell r="B1020" t="str">
            <v>Senneterre</v>
          </cell>
          <cell r="C1020" t="str">
            <v>89040</v>
          </cell>
          <cell r="D1020" t="str">
            <v>Senneterre</v>
          </cell>
        </row>
        <row r="1021">
          <cell r="A1021" t="str">
            <v>89045</v>
          </cell>
          <cell r="B1021" t="str">
            <v>Senneterre</v>
          </cell>
          <cell r="C1021" t="str">
            <v>AR890</v>
          </cell>
          <cell r="D1021" t="str">
            <v>La Vallée-de-l'Or</v>
          </cell>
        </row>
        <row r="1022">
          <cell r="A1022" t="str">
            <v>89050</v>
          </cell>
          <cell r="B1022" t="str">
            <v>Belcourt</v>
          </cell>
          <cell r="C1022" t="str">
            <v>AR890</v>
          </cell>
          <cell r="D1022" t="str">
            <v>La Vallée-de-l'Or</v>
          </cell>
        </row>
        <row r="1023">
          <cell r="A1023" t="str">
            <v>90012</v>
          </cell>
          <cell r="B1023" t="str">
            <v>La Tuque</v>
          </cell>
          <cell r="C1023" t="str">
            <v>90012</v>
          </cell>
          <cell r="D1023" t="str">
            <v>La Tuque</v>
          </cell>
        </row>
        <row r="1024">
          <cell r="A1024" t="str">
            <v>90017</v>
          </cell>
          <cell r="B1024" t="str">
            <v>La Bostonnais</v>
          </cell>
          <cell r="C1024" t="str">
            <v>90012</v>
          </cell>
          <cell r="D1024" t="str">
            <v>La Tuque</v>
          </cell>
        </row>
        <row r="1025">
          <cell r="A1025" t="str">
            <v>90027</v>
          </cell>
          <cell r="B1025" t="str">
            <v>Lac-Édouard</v>
          </cell>
          <cell r="C1025" t="str">
            <v>90012</v>
          </cell>
          <cell r="D1025" t="str">
            <v>La Tuque</v>
          </cell>
        </row>
        <row r="1026">
          <cell r="A1026" t="str">
            <v>91005</v>
          </cell>
          <cell r="B1026" t="str">
            <v>Lac-Bouchette</v>
          </cell>
          <cell r="C1026" t="str">
            <v>AR910</v>
          </cell>
          <cell r="D1026" t="str">
            <v>Le Domaine-du-Roy</v>
          </cell>
        </row>
        <row r="1027">
          <cell r="A1027" t="str">
            <v>91010</v>
          </cell>
          <cell r="B1027" t="str">
            <v>Saint-André-du-Lac-Saint-Jean</v>
          </cell>
          <cell r="C1027" t="str">
            <v>AR910</v>
          </cell>
          <cell r="D1027" t="str">
            <v>Le Domaine-du-Roy</v>
          </cell>
        </row>
        <row r="1028">
          <cell r="A1028" t="str">
            <v>91015</v>
          </cell>
          <cell r="B1028" t="str">
            <v>Saint-François-de-Sales</v>
          </cell>
          <cell r="C1028" t="str">
            <v>AR910</v>
          </cell>
          <cell r="D1028" t="str">
            <v>Le Domaine-du-Roy</v>
          </cell>
        </row>
        <row r="1029">
          <cell r="A1029" t="str">
            <v>91020</v>
          </cell>
          <cell r="B1029" t="str">
            <v>Chambord</v>
          </cell>
          <cell r="C1029" t="str">
            <v>AR910</v>
          </cell>
          <cell r="D1029" t="str">
            <v>Le Domaine-du-Roy</v>
          </cell>
        </row>
        <row r="1030">
          <cell r="A1030" t="str">
            <v>91025</v>
          </cell>
          <cell r="B1030" t="str">
            <v>Roberval</v>
          </cell>
          <cell r="C1030" t="str">
            <v>AR910</v>
          </cell>
          <cell r="D1030" t="str">
            <v>Le Domaine-du-Roy</v>
          </cell>
        </row>
        <row r="1031">
          <cell r="A1031" t="str">
            <v>91030</v>
          </cell>
          <cell r="B1031" t="str">
            <v>Sainte-Hedwidge</v>
          </cell>
          <cell r="C1031" t="str">
            <v>AR910</v>
          </cell>
          <cell r="D1031" t="str">
            <v>Le Domaine-du-Roy</v>
          </cell>
        </row>
        <row r="1032">
          <cell r="A1032" t="str">
            <v>91035</v>
          </cell>
          <cell r="B1032" t="str">
            <v>Saint-Prime</v>
          </cell>
          <cell r="C1032" t="str">
            <v>AR910</v>
          </cell>
          <cell r="D1032" t="str">
            <v>Le Domaine-du-Roy</v>
          </cell>
        </row>
        <row r="1033">
          <cell r="A1033" t="str">
            <v>91042</v>
          </cell>
          <cell r="B1033" t="str">
            <v>Saint-Félicien</v>
          </cell>
          <cell r="C1033" t="str">
            <v>AR910</v>
          </cell>
          <cell r="D1033" t="str">
            <v>Le Domaine-du-Roy</v>
          </cell>
        </row>
        <row r="1034">
          <cell r="A1034" t="str">
            <v>91050</v>
          </cell>
          <cell r="B1034" t="str">
            <v>La Doré</v>
          </cell>
          <cell r="C1034" t="str">
            <v>AR910</v>
          </cell>
          <cell r="D1034" t="str">
            <v>Le Domaine-du-Roy</v>
          </cell>
        </row>
        <row r="1035">
          <cell r="A1035" t="str">
            <v>92005</v>
          </cell>
          <cell r="B1035" t="str">
            <v>Saint-Augustin</v>
          </cell>
          <cell r="C1035" t="str">
            <v>AR920</v>
          </cell>
          <cell r="D1035" t="str">
            <v>Maria-Chapdelaine</v>
          </cell>
        </row>
        <row r="1036">
          <cell r="A1036" t="str">
            <v>92010</v>
          </cell>
          <cell r="B1036" t="str">
            <v>Péribonka</v>
          </cell>
          <cell r="C1036" t="str">
            <v>AR920</v>
          </cell>
          <cell r="D1036" t="str">
            <v>Maria-Chapdelaine</v>
          </cell>
        </row>
        <row r="1037">
          <cell r="A1037" t="str">
            <v>92015</v>
          </cell>
          <cell r="B1037" t="str">
            <v>Sainte-Jeanne-d'Arc</v>
          </cell>
          <cell r="C1037" t="str">
            <v>AR920</v>
          </cell>
          <cell r="D1037" t="str">
            <v>Maria-Chapdelaine</v>
          </cell>
        </row>
        <row r="1038">
          <cell r="A1038" t="str">
            <v>92022</v>
          </cell>
          <cell r="B1038" t="str">
            <v>Dolbeau-Mistassini</v>
          </cell>
          <cell r="C1038" t="str">
            <v>92022</v>
          </cell>
          <cell r="D1038" t="str">
            <v>Dolbeau-Mistassini</v>
          </cell>
        </row>
        <row r="1039">
          <cell r="A1039" t="str">
            <v>92030</v>
          </cell>
          <cell r="B1039" t="str">
            <v>Albanel</v>
          </cell>
          <cell r="C1039" t="str">
            <v>AR920</v>
          </cell>
          <cell r="D1039" t="str">
            <v>Maria-Chapdelaine</v>
          </cell>
        </row>
        <row r="1040">
          <cell r="A1040" t="str">
            <v>92040</v>
          </cell>
          <cell r="B1040" t="str">
            <v>Normandin</v>
          </cell>
          <cell r="C1040" t="str">
            <v>92040</v>
          </cell>
          <cell r="D1040" t="str">
            <v>Normandin</v>
          </cell>
        </row>
        <row r="1041">
          <cell r="A1041" t="str">
            <v>92045</v>
          </cell>
          <cell r="B1041" t="str">
            <v>Saint-Thomas-Didyme</v>
          </cell>
          <cell r="C1041" t="str">
            <v>AR920</v>
          </cell>
          <cell r="D1041" t="str">
            <v>Maria-Chapdelaine</v>
          </cell>
        </row>
        <row r="1042">
          <cell r="A1042" t="str">
            <v>92050</v>
          </cell>
          <cell r="B1042" t="str">
            <v>Saint-Edmond-les-Plaines</v>
          </cell>
          <cell r="C1042" t="str">
            <v>AR920</v>
          </cell>
          <cell r="D1042" t="str">
            <v>Maria-Chapdelaine</v>
          </cell>
        </row>
        <row r="1043">
          <cell r="A1043" t="str">
            <v>92055</v>
          </cell>
          <cell r="B1043" t="str">
            <v>Girardville</v>
          </cell>
          <cell r="C1043" t="str">
            <v>AR920</v>
          </cell>
          <cell r="D1043" t="str">
            <v>Maria-Chapdelaine</v>
          </cell>
        </row>
        <row r="1044">
          <cell r="A1044" t="str">
            <v>92060</v>
          </cell>
          <cell r="B1044" t="str">
            <v>Notre-Dame-de-Lorette</v>
          </cell>
          <cell r="C1044" t="str">
            <v>AR920</v>
          </cell>
          <cell r="D1044" t="str">
            <v>Maria-Chapdelaine</v>
          </cell>
        </row>
        <row r="1045">
          <cell r="A1045" t="str">
            <v>92065</v>
          </cell>
          <cell r="B1045" t="str">
            <v>Saint-Eugène-d'Argentenay</v>
          </cell>
          <cell r="C1045" t="str">
            <v>AR920</v>
          </cell>
          <cell r="D1045" t="str">
            <v>Maria-Chapdelaine</v>
          </cell>
        </row>
        <row r="1046">
          <cell r="A1046" t="str">
            <v>92070</v>
          </cell>
          <cell r="B1046" t="str">
            <v>Saint-Stanislas</v>
          </cell>
          <cell r="C1046" t="str">
            <v>AR920</v>
          </cell>
          <cell r="D1046" t="str">
            <v>Maria-Chapdelaine</v>
          </cell>
        </row>
        <row r="1047">
          <cell r="A1047" t="str">
            <v>93005</v>
          </cell>
          <cell r="B1047" t="str">
            <v>Desbiens</v>
          </cell>
          <cell r="C1047" t="str">
            <v>AR930</v>
          </cell>
          <cell r="D1047" t="str">
            <v>Lac-Saint-Jean-Est</v>
          </cell>
        </row>
        <row r="1048">
          <cell r="A1048" t="str">
            <v>93012</v>
          </cell>
          <cell r="B1048" t="str">
            <v>Métabetchouan--Lac-à-la-Croix</v>
          </cell>
          <cell r="C1048" t="str">
            <v>AR930</v>
          </cell>
          <cell r="D1048" t="str">
            <v>Lac-Saint-Jean-Est</v>
          </cell>
        </row>
        <row r="1049">
          <cell r="A1049" t="str">
            <v>93020</v>
          </cell>
          <cell r="B1049" t="str">
            <v>Hébertville</v>
          </cell>
          <cell r="C1049" t="str">
            <v>AR930</v>
          </cell>
          <cell r="D1049" t="str">
            <v>Lac-Saint-Jean-Est</v>
          </cell>
        </row>
        <row r="1050">
          <cell r="A1050" t="str">
            <v>93025</v>
          </cell>
          <cell r="B1050" t="str">
            <v>Hébertville-Station</v>
          </cell>
          <cell r="C1050" t="str">
            <v>AR930</v>
          </cell>
          <cell r="D1050" t="str">
            <v>Lac-Saint-Jean-Est</v>
          </cell>
        </row>
        <row r="1051">
          <cell r="A1051" t="str">
            <v>93030</v>
          </cell>
          <cell r="B1051" t="str">
            <v>Saint-Bruno</v>
          </cell>
          <cell r="C1051" t="str">
            <v>AR930</v>
          </cell>
          <cell r="D1051" t="str">
            <v>Lac-Saint-Jean-Est</v>
          </cell>
        </row>
        <row r="1052">
          <cell r="A1052" t="str">
            <v>93035</v>
          </cell>
          <cell r="B1052" t="str">
            <v>Saint-Gédéon</v>
          </cell>
          <cell r="C1052" t="str">
            <v>AR930</v>
          </cell>
          <cell r="D1052" t="str">
            <v>Lac-Saint-Jean-Est</v>
          </cell>
        </row>
        <row r="1053">
          <cell r="A1053" t="str">
            <v>93042</v>
          </cell>
          <cell r="B1053" t="str">
            <v>Alma</v>
          </cell>
          <cell r="C1053" t="str">
            <v>93042</v>
          </cell>
          <cell r="D1053" t="str">
            <v>Alma</v>
          </cell>
        </row>
        <row r="1054">
          <cell r="A1054" t="str">
            <v>93045</v>
          </cell>
          <cell r="B1054" t="str">
            <v>Saint-Nazaire</v>
          </cell>
          <cell r="C1054" t="str">
            <v>AR930</v>
          </cell>
          <cell r="D1054" t="str">
            <v>Lac-Saint-Jean-Est</v>
          </cell>
        </row>
        <row r="1055">
          <cell r="A1055" t="str">
            <v>93055</v>
          </cell>
          <cell r="B1055" t="str">
            <v>Labrecque</v>
          </cell>
          <cell r="C1055" t="str">
            <v>AR930</v>
          </cell>
          <cell r="D1055" t="str">
            <v>Lac-Saint-Jean-Est</v>
          </cell>
        </row>
        <row r="1056">
          <cell r="A1056" t="str">
            <v>93060</v>
          </cell>
          <cell r="B1056" t="str">
            <v>Lamarche</v>
          </cell>
          <cell r="C1056" t="str">
            <v>AR930</v>
          </cell>
          <cell r="D1056" t="str">
            <v>Lac-Saint-Jean-Est</v>
          </cell>
        </row>
        <row r="1057">
          <cell r="A1057" t="str">
            <v>93065</v>
          </cell>
          <cell r="B1057" t="str">
            <v>L'Ascension-de-Notre-Seigneur</v>
          </cell>
          <cell r="C1057" t="str">
            <v>AR930</v>
          </cell>
          <cell r="D1057" t="str">
            <v>Lac-Saint-Jean-Est</v>
          </cell>
        </row>
        <row r="1058">
          <cell r="A1058" t="str">
            <v>93070</v>
          </cell>
          <cell r="B1058" t="str">
            <v>Saint-Henri-de-Taillon</v>
          </cell>
          <cell r="C1058" t="str">
            <v>AR930</v>
          </cell>
          <cell r="D1058" t="str">
            <v>Lac-Saint-Jean-Est</v>
          </cell>
        </row>
        <row r="1059">
          <cell r="A1059" t="str">
            <v>93075</v>
          </cell>
          <cell r="B1059" t="str">
            <v>Sainte-Monique</v>
          </cell>
          <cell r="C1059" t="str">
            <v>AR930</v>
          </cell>
          <cell r="D1059" t="str">
            <v>Lac-Saint-Jean-Est</v>
          </cell>
        </row>
        <row r="1060">
          <cell r="A1060" t="str">
            <v>93080</v>
          </cell>
          <cell r="B1060" t="str">
            <v>Saint-Ludger-de-Milot</v>
          </cell>
          <cell r="C1060" t="str">
            <v>AR930</v>
          </cell>
          <cell r="D1060" t="str">
            <v>Lac-Saint-Jean-Est</v>
          </cell>
        </row>
        <row r="1061">
          <cell r="A1061" t="str">
            <v>94068</v>
          </cell>
          <cell r="B1061" t="str">
            <v>Saguenay</v>
          </cell>
          <cell r="C1061" t="str">
            <v>94068</v>
          </cell>
          <cell r="D1061" t="str">
            <v>Saguenay</v>
          </cell>
        </row>
        <row r="1062">
          <cell r="A1062" t="str">
            <v>94205</v>
          </cell>
          <cell r="B1062" t="str">
            <v>Petit-Saguenay</v>
          </cell>
          <cell r="C1062" t="str">
            <v>AR942</v>
          </cell>
          <cell r="D1062" t="str">
            <v>Le Fjord-du-Saguenay</v>
          </cell>
        </row>
        <row r="1063">
          <cell r="A1063" t="str">
            <v>94210</v>
          </cell>
          <cell r="B1063" t="str">
            <v>L'Anse-Saint-Jean</v>
          </cell>
          <cell r="C1063" t="str">
            <v>AR942</v>
          </cell>
          <cell r="D1063" t="str">
            <v>Le Fjord-du-Saguenay</v>
          </cell>
        </row>
        <row r="1064">
          <cell r="A1064" t="str">
            <v>94215</v>
          </cell>
          <cell r="B1064" t="str">
            <v>Rivière-Éternité</v>
          </cell>
          <cell r="C1064" t="str">
            <v>AR942</v>
          </cell>
          <cell r="D1064" t="str">
            <v>Le Fjord-du-Saguenay</v>
          </cell>
        </row>
        <row r="1065">
          <cell r="A1065" t="str">
            <v>94220</v>
          </cell>
          <cell r="B1065" t="str">
            <v>Ferland-et-Boilleau</v>
          </cell>
          <cell r="C1065" t="str">
            <v>AR942</v>
          </cell>
          <cell r="D1065" t="str">
            <v>Le Fjord-du-Saguenay</v>
          </cell>
        </row>
        <row r="1066">
          <cell r="A1066" t="str">
            <v>94225</v>
          </cell>
          <cell r="B1066" t="str">
            <v>Saint-Félix-d'Otis</v>
          </cell>
          <cell r="C1066" t="str">
            <v>AR942</v>
          </cell>
          <cell r="D1066" t="str">
            <v>Le Fjord-du-Saguenay</v>
          </cell>
        </row>
        <row r="1067">
          <cell r="A1067" t="str">
            <v>94230</v>
          </cell>
          <cell r="B1067" t="str">
            <v>Sainte-Rose-du-Nord</v>
          </cell>
          <cell r="C1067" t="str">
            <v>AR942</v>
          </cell>
          <cell r="D1067" t="str">
            <v>Le Fjord-du-Saguenay</v>
          </cell>
        </row>
        <row r="1068">
          <cell r="A1068" t="str">
            <v>94235</v>
          </cell>
          <cell r="B1068" t="str">
            <v>Saint-Fulgence</v>
          </cell>
          <cell r="C1068" t="str">
            <v>AR942</v>
          </cell>
          <cell r="D1068" t="str">
            <v>Le Fjord-du-Saguenay</v>
          </cell>
        </row>
        <row r="1069">
          <cell r="A1069" t="str">
            <v>94240</v>
          </cell>
          <cell r="B1069" t="str">
            <v>Saint-Honoré</v>
          </cell>
          <cell r="C1069" t="str">
            <v>AR942</v>
          </cell>
          <cell r="D1069" t="str">
            <v>Le Fjord-du-Saguenay</v>
          </cell>
        </row>
        <row r="1070">
          <cell r="A1070" t="str">
            <v>94245</v>
          </cell>
          <cell r="B1070" t="str">
            <v>Saint-David-de-Falardeau</v>
          </cell>
          <cell r="C1070" t="str">
            <v>AR942</v>
          </cell>
          <cell r="D1070" t="str">
            <v>Le Fjord-du-Saguenay</v>
          </cell>
        </row>
        <row r="1071">
          <cell r="A1071" t="str">
            <v>94250</v>
          </cell>
          <cell r="B1071" t="str">
            <v>Bégin</v>
          </cell>
          <cell r="C1071" t="str">
            <v>AR942</v>
          </cell>
          <cell r="D1071" t="str">
            <v>Le Fjord-du-Saguenay</v>
          </cell>
        </row>
        <row r="1072">
          <cell r="A1072" t="str">
            <v>94255</v>
          </cell>
          <cell r="B1072" t="str">
            <v>Saint-Ambroise</v>
          </cell>
          <cell r="C1072" t="str">
            <v>AR942</v>
          </cell>
          <cell r="D1072" t="str">
            <v>Le Fjord-du-Saguenay</v>
          </cell>
        </row>
        <row r="1073">
          <cell r="A1073" t="str">
            <v>94260</v>
          </cell>
          <cell r="B1073" t="str">
            <v>Saint-Charles-de-Bourget</v>
          </cell>
          <cell r="C1073" t="str">
            <v>AR942</v>
          </cell>
          <cell r="D1073" t="str">
            <v>Le Fjord-du-Saguenay</v>
          </cell>
        </row>
        <row r="1074">
          <cell r="A1074" t="str">
            <v>94265</v>
          </cell>
          <cell r="B1074" t="str">
            <v>Larouche</v>
          </cell>
          <cell r="C1074" t="str">
            <v>AR942</v>
          </cell>
          <cell r="D1074" t="str">
            <v>Le Fjord-du-Saguenay</v>
          </cell>
        </row>
        <row r="1075">
          <cell r="A1075" t="str">
            <v>95005</v>
          </cell>
          <cell r="B1075" t="str">
            <v>Tadoussac</v>
          </cell>
          <cell r="C1075" t="str">
            <v>AR950</v>
          </cell>
          <cell r="D1075" t="str">
            <v>La Haute-Côte-Nord</v>
          </cell>
        </row>
        <row r="1076">
          <cell r="A1076" t="str">
            <v>95010</v>
          </cell>
          <cell r="B1076" t="str">
            <v>Sacré-Coeur</v>
          </cell>
          <cell r="C1076" t="str">
            <v>AR950</v>
          </cell>
          <cell r="D1076" t="str">
            <v>La Haute-Côte-Nord</v>
          </cell>
        </row>
        <row r="1077">
          <cell r="A1077" t="str">
            <v>95018</v>
          </cell>
          <cell r="B1077" t="str">
            <v>Les Bergeronnes</v>
          </cell>
          <cell r="C1077" t="str">
            <v>AR950</v>
          </cell>
          <cell r="D1077" t="str">
            <v>La Haute-Côte-Nord</v>
          </cell>
        </row>
        <row r="1078">
          <cell r="A1078" t="str">
            <v>95025</v>
          </cell>
          <cell r="B1078" t="str">
            <v>Les Escoumins</v>
          </cell>
          <cell r="C1078" t="str">
            <v>AR950</v>
          </cell>
          <cell r="D1078" t="str">
            <v>La Haute-Côte-Nord</v>
          </cell>
        </row>
        <row r="1079">
          <cell r="A1079" t="str">
            <v>95032</v>
          </cell>
          <cell r="B1079" t="str">
            <v>Longue-Rive</v>
          </cell>
          <cell r="C1079" t="str">
            <v>AR950</v>
          </cell>
          <cell r="D1079" t="str">
            <v>La Haute-Côte-Nord</v>
          </cell>
        </row>
        <row r="1080">
          <cell r="A1080" t="str">
            <v>95040</v>
          </cell>
          <cell r="B1080" t="str">
            <v>Portneuf-sur-Mer</v>
          </cell>
          <cell r="C1080" t="str">
            <v>AR950</v>
          </cell>
          <cell r="D1080" t="str">
            <v>La Haute-Côte-Nord</v>
          </cell>
        </row>
        <row r="1081">
          <cell r="A1081" t="str">
            <v>95045</v>
          </cell>
          <cell r="B1081" t="str">
            <v>Forestville</v>
          </cell>
          <cell r="C1081" t="str">
            <v>AR950</v>
          </cell>
          <cell r="D1081" t="str">
            <v>La Haute-Côte-Nord</v>
          </cell>
        </row>
        <row r="1082">
          <cell r="A1082" t="str">
            <v>95050</v>
          </cell>
          <cell r="B1082" t="str">
            <v>Colombier</v>
          </cell>
          <cell r="C1082" t="str">
            <v>AR950</v>
          </cell>
          <cell r="D1082" t="str">
            <v>La Haute-Côte-Nord</v>
          </cell>
        </row>
        <row r="1083">
          <cell r="A1083" t="str">
            <v>96005</v>
          </cell>
          <cell r="B1083" t="str">
            <v>Baie-Trinité</v>
          </cell>
          <cell r="C1083" t="str">
            <v>AR960</v>
          </cell>
          <cell r="D1083" t="str">
            <v>Manicouagan</v>
          </cell>
        </row>
        <row r="1084">
          <cell r="A1084" t="str">
            <v>96010</v>
          </cell>
          <cell r="B1084" t="str">
            <v>Godbout</v>
          </cell>
          <cell r="C1084" t="str">
            <v>AR960</v>
          </cell>
          <cell r="D1084" t="str">
            <v>Manicouagan</v>
          </cell>
        </row>
        <row r="1085">
          <cell r="A1085" t="str">
            <v>96015</v>
          </cell>
          <cell r="B1085" t="str">
            <v>Franquelin</v>
          </cell>
          <cell r="C1085" t="str">
            <v>AR960</v>
          </cell>
          <cell r="D1085" t="str">
            <v>Manicouagan</v>
          </cell>
        </row>
        <row r="1086">
          <cell r="A1086" t="str">
            <v>96020</v>
          </cell>
          <cell r="B1086" t="str">
            <v>Baie-Comeau</v>
          </cell>
          <cell r="C1086" t="str">
            <v>96020</v>
          </cell>
          <cell r="D1086" t="str">
            <v>Baie-Comeau</v>
          </cell>
        </row>
        <row r="1087">
          <cell r="A1087" t="str">
            <v>96025</v>
          </cell>
          <cell r="B1087" t="str">
            <v>Pointe-Lebel</v>
          </cell>
          <cell r="C1087" t="str">
            <v>AR960</v>
          </cell>
          <cell r="D1087" t="str">
            <v>Manicouagan</v>
          </cell>
        </row>
        <row r="1088">
          <cell r="A1088" t="str">
            <v>96030</v>
          </cell>
          <cell r="B1088" t="str">
            <v>Pointe-aux-Outardes</v>
          </cell>
          <cell r="C1088" t="str">
            <v>AR960</v>
          </cell>
          <cell r="D1088" t="str">
            <v>Manicouagan</v>
          </cell>
        </row>
        <row r="1089">
          <cell r="A1089" t="str">
            <v>96035</v>
          </cell>
          <cell r="B1089" t="str">
            <v>Chute-aux-Outardes</v>
          </cell>
          <cell r="C1089" t="str">
            <v>AR960</v>
          </cell>
          <cell r="D1089" t="str">
            <v>Manicouagan</v>
          </cell>
        </row>
        <row r="1090">
          <cell r="A1090" t="str">
            <v>96040</v>
          </cell>
          <cell r="B1090" t="str">
            <v>Ragueneau</v>
          </cell>
          <cell r="C1090" t="str">
            <v>AR960</v>
          </cell>
          <cell r="D1090" t="str">
            <v>Manicouagan</v>
          </cell>
        </row>
        <row r="1091">
          <cell r="A1091" t="str">
            <v>97007</v>
          </cell>
          <cell r="B1091" t="str">
            <v>Sept-Îles</v>
          </cell>
          <cell r="C1091" t="str">
            <v>97007</v>
          </cell>
          <cell r="D1091" t="str">
            <v>Sept-Îles</v>
          </cell>
        </row>
        <row r="1092">
          <cell r="A1092" t="str">
            <v>97022</v>
          </cell>
          <cell r="B1092" t="str">
            <v>Port-Cartier</v>
          </cell>
          <cell r="C1092" t="str">
            <v>97022</v>
          </cell>
          <cell r="D1092" t="str">
            <v>Port-Cartier</v>
          </cell>
        </row>
        <row r="1093">
          <cell r="A1093" t="str">
            <v>97035</v>
          </cell>
          <cell r="B1093" t="str">
            <v>Fermont</v>
          </cell>
          <cell r="C1093" t="str">
            <v>AR972</v>
          </cell>
          <cell r="D1093" t="str">
            <v>Caniapiscau</v>
          </cell>
        </row>
        <row r="1094">
          <cell r="A1094" t="str">
            <v>97040</v>
          </cell>
          <cell r="B1094" t="str">
            <v>Schefferville</v>
          </cell>
          <cell r="C1094" t="str">
            <v>AR972</v>
          </cell>
          <cell r="D1094" t="str">
            <v>Caniapiscau</v>
          </cell>
        </row>
        <row r="1095">
          <cell r="A1095" t="str">
            <v>98005</v>
          </cell>
          <cell r="B1095" t="str">
            <v>Blanc-Sablon</v>
          </cell>
          <cell r="C1095" t="str">
            <v>AR982</v>
          </cell>
          <cell r="D1095" t="str">
            <v>Le Golfe-du-Saint-Laurent</v>
          </cell>
        </row>
        <row r="1096">
          <cell r="A1096" t="str">
            <v>98010</v>
          </cell>
          <cell r="B1096" t="str">
            <v>Bonne-Espérance</v>
          </cell>
          <cell r="C1096" t="str">
            <v>AR982</v>
          </cell>
          <cell r="D1096" t="str">
            <v>Le Golfe-du-Saint-Laurent</v>
          </cell>
        </row>
        <row r="1097">
          <cell r="A1097" t="str">
            <v>98012</v>
          </cell>
          <cell r="B1097" t="str">
            <v>Saint-Augustin</v>
          </cell>
          <cell r="C1097" t="str">
            <v>AR982</v>
          </cell>
          <cell r="D1097" t="str">
            <v>Le Golfe-du-Saint-Laurent</v>
          </cell>
        </row>
        <row r="1098">
          <cell r="A1098" t="str">
            <v>98014</v>
          </cell>
          <cell r="B1098" t="str">
            <v>Gros-Mécatina</v>
          </cell>
          <cell r="C1098" t="str">
            <v>AR982</v>
          </cell>
          <cell r="D1098" t="str">
            <v>Le Golfe-du-Saint-Laurent</v>
          </cell>
        </row>
        <row r="1099">
          <cell r="A1099" t="str">
            <v>98015</v>
          </cell>
          <cell r="B1099" t="str">
            <v>Côte-Nord-du-Golfe-du-Saint-Laurent</v>
          </cell>
          <cell r="C1099" t="str">
            <v>AR982</v>
          </cell>
          <cell r="D1099" t="str">
            <v>Le Golfe-du-Saint-Laurent</v>
          </cell>
        </row>
        <row r="1100">
          <cell r="A1100" t="str">
            <v>98020</v>
          </cell>
          <cell r="B1100" t="str">
            <v>L'Île-d'Anticosti</v>
          </cell>
          <cell r="C1100" t="str">
            <v>AR981</v>
          </cell>
          <cell r="D1100" t="str">
            <v>Minganie</v>
          </cell>
        </row>
        <row r="1101">
          <cell r="A1101" t="str">
            <v>98025</v>
          </cell>
          <cell r="B1101" t="str">
            <v>Natashquan</v>
          </cell>
          <cell r="C1101" t="str">
            <v>AR981</v>
          </cell>
          <cell r="D1101" t="str">
            <v>Minganie</v>
          </cell>
        </row>
        <row r="1102">
          <cell r="A1102" t="str">
            <v>98030</v>
          </cell>
          <cell r="B1102" t="str">
            <v>Aguanish</v>
          </cell>
          <cell r="C1102" t="str">
            <v>AR981</v>
          </cell>
          <cell r="D1102" t="str">
            <v>Minganie</v>
          </cell>
        </row>
        <row r="1103">
          <cell r="A1103" t="str">
            <v>98035</v>
          </cell>
          <cell r="B1103" t="str">
            <v>Baie-Johan-Beetz</v>
          </cell>
          <cell r="C1103" t="str">
            <v>AR981</v>
          </cell>
          <cell r="D1103" t="str">
            <v>Minganie</v>
          </cell>
        </row>
        <row r="1104">
          <cell r="A1104" t="str">
            <v>98040</v>
          </cell>
          <cell r="B1104" t="str">
            <v>Havre-Saint-Pierre</v>
          </cell>
          <cell r="C1104" t="str">
            <v>AR981</v>
          </cell>
          <cell r="D1104" t="str">
            <v>Minganie</v>
          </cell>
        </row>
        <row r="1105">
          <cell r="A1105" t="str">
            <v>98045</v>
          </cell>
          <cell r="B1105" t="str">
            <v>Longue-Pointe-de-Mingan</v>
          </cell>
          <cell r="C1105" t="str">
            <v>AR981</v>
          </cell>
          <cell r="D1105" t="str">
            <v>Minganie</v>
          </cell>
        </row>
        <row r="1106">
          <cell r="A1106" t="str">
            <v>98050</v>
          </cell>
          <cell r="B1106" t="str">
            <v>Rivière-Saint-Jean</v>
          </cell>
          <cell r="C1106" t="str">
            <v>AR981</v>
          </cell>
          <cell r="D1106" t="str">
            <v>Minganie</v>
          </cell>
        </row>
        <row r="1107">
          <cell r="A1107" t="str">
            <v>98055</v>
          </cell>
          <cell r="B1107" t="str">
            <v>Rivière-au-Tonnerre</v>
          </cell>
          <cell r="C1107" t="str">
            <v>AR981</v>
          </cell>
          <cell r="D1107" t="str">
            <v>Minganie</v>
          </cell>
        </row>
        <row r="1108">
          <cell r="A1108" t="str">
            <v>99005</v>
          </cell>
          <cell r="B1108" t="str">
            <v>Lebel-sur-Quévillon</v>
          </cell>
          <cell r="C1108" t="str">
            <v>99005</v>
          </cell>
          <cell r="D1108" t="str">
            <v>Lebel-sur-Quévillon</v>
          </cell>
        </row>
        <row r="1109">
          <cell r="A1109" t="str">
            <v>99015</v>
          </cell>
          <cell r="B1109" t="str">
            <v>Matagami</v>
          </cell>
          <cell r="C1109" t="str">
            <v>99015</v>
          </cell>
          <cell r="D1109" t="str">
            <v>Matagami</v>
          </cell>
        </row>
        <row r="1110">
          <cell r="A1110" t="str">
            <v>99020</v>
          </cell>
          <cell r="B1110" t="str">
            <v>Chapais</v>
          </cell>
          <cell r="C1110" t="str">
            <v>99020</v>
          </cell>
          <cell r="D1110" t="str">
            <v>Chapais</v>
          </cell>
        </row>
        <row r="1111">
          <cell r="A1111" t="str">
            <v>99025</v>
          </cell>
          <cell r="B1111" t="str">
            <v>Chibougamau</v>
          </cell>
          <cell r="C1111" t="str">
            <v>99025</v>
          </cell>
          <cell r="D1111" t="str">
            <v>Chibougamau</v>
          </cell>
        </row>
        <row r="1112">
          <cell r="A1112" t="str">
            <v>99060</v>
          </cell>
          <cell r="B1112" t="str">
            <v>Gouvernement régional d'Eeyou Istchee Baie-James</v>
          </cell>
          <cell r="C1112" t="str">
            <v>99060</v>
          </cell>
          <cell r="D1112" t="str">
            <v>Gouvernement régional d'Eeyou Istchee Baie-James</v>
          </cell>
        </row>
        <row r="1113">
          <cell r="A1113" t="str">
            <v>NR020</v>
          </cell>
          <cell r="B1113" t="str">
            <v>Le Rocher-Percé</v>
          </cell>
          <cell r="C1113" t="str">
            <v>AR020</v>
          </cell>
          <cell r="D1113" t="str">
            <v>Le Rocher-Percé</v>
          </cell>
        </row>
        <row r="1114">
          <cell r="A1114" t="str">
            <v>NR030</v>
          </cell>
          <cell r="B1114" t="str">
            <v>La Côte-de-Gaspé</v>
          </cell>
          <cell r="C1114" t="str">
            <v>AR030</v>
          </cell>
          <cell r="D1114" t="str">
            <v>La Côte-de-Gaspé</v>
          </cell>
        </row>
        <row r="1115">
          <cell r="A1115" t="str">
            <v>NR040</v>
          </cell>
          <cell r="B1115" t="str">
            <v>La Haute-Gaspésie</v>
          </cell>
          <cell r="C1115" t="str">
            <v>AR040</v>
          </cell>
          <cell r="D1115" t="str">
            <v>La Haute-Gaspésie</v>
          </cell>
        </row>
        <row r="1116">
          <cell r="A1116" t="str">
            <v>NR050</v>
          </cell>
          <cell r="B1116" t="str">
            <v>Bonaventure</v>
          </cell>
          <cell r="C1116" t="str">
            <v>AR050</v>
          </cell>
          <cell r="D1116" t="str">
            <v>Bonaventure</v>
          </cell>
        </row>
        <row r="1117">
          <cell r="A1117" t="str">
            <v>NR060</v>
          </cell>
          <cell r="B1117" t="str">
            <v>Avignon</v>
          </cell>
          <cell r="C1117" t="str">
            <v>AR060</v>
          </cell>
          <cell r="D1117" t="str">
            <v>Avignon</v>
          </cell>
        </row>
        <row r="1118">
          <cell r="A1118" t="str">
            <v>NR070</v>
          </cell>
          <cell r="B1118" t="str">
            <v>La Matapédia</v>
          </cell>
          <cell r="C1118" t="str">
            <v>AR070</v>
          </cell>
          <cell r="D1118" t="str">
            <v>La Matapédia</v>
          </cell>
        </row>
        <row r="1119">
          <cell r="A1119" t="str">
            <v>NR080</v>
          </cell>
          <cell r="B1119" t="str">
            <v>Matane</v>
          </cell>
          <cell r="C1119" t="str">
            <v>AR080</v>
          </cell>
          <cell r="D1119" t="str">
            <v>La Matanie</v>
          </cell>
        </row>
        <row r="1120">
          <cell r="A1120" t="str">
            <v>NR090</v>
          </cell>
          <cell r="B1120" t="str">
            <v>La Mitis</v>
          </cell>
          <cell r="C1120" t="str">
            <v>AR090</v>
          </cell>
          <cell r="D1120" t="str">
            <v>La Mitis</v>
          </cell>
        </row>
        <row r="1121">
          <cell r="A1121" t="str">
            <v>NR100</v>
          </cell>
          <cell r="B1121" t="str">
            <v>Rimouski-Neigette</v>
          </cell>
          <cell r="C1121" t="str">
            <v>AR100</v>
          </cell>
          <cell r="D1121" t="str">
            <v>Rimouski-Neigette</v>
          </cell>
        </row>
        <row r="1122">
          <cell r="A1122" t="str">
            <v>NR110</v>
          </cell>
          <cell r="B1122" t="str">
            <v>Les Basques</v>
          </cell>
          <cell r="C1122" t="str">
            <v>AR110</v>
          </cell>
          <cell r="D1122" t="str">
            <v>Les Basques</v>
          </cell>
        </row>
        <row r="1123">
          <cell r="A1123" t="str">
            <v>NR140</v>
          </cell>
          <cell r="B1123" t="str">
            <v>Kamouraska</v>
          </cell>
          <cell r="C1123" t="str">
            <v>AR140</v>
          </cell>
          <cell r="D1123" t="str">
            <v>Kamouraska</v>
          </cell>
        </row>
        <row r="1124">
          <cell r="A1124" t="str">
            <v>NR150</v>
          </cell>
          <cell r="B1124" t="str">
            <v>Charlevoix-Est</v>
          </cell>
          <cell r="C1124" t="str">
            <v>AR150</v>
          </cell>
          <cell r="D1124" t="str">
            <v>Charlevoix-Est</v>
          </cell>
        </row>
        <row r="1125">
          <cell r="A1125" t="str">
            <v>NR160</v>
          </cell>
          <cell r="B1125" t="str">
            <v>Charlevoix</v>
          </cell>
          <cell r="C1125" t="str">
            <v>AR160</v>
          </cell>
          <cell r="D1125" t="str">
            <v>Charlevoix</v>
          </cell>
        </row>
        <row r="1126">
          <cell r="A1126" t="str">
            <v>NR210</v>
          </cell>
          <cell r="B1126" t="str">
            <v>La Côte-de-Beaupré</v>
          </cell>
          <cell r="C1126" t="str">
            <v>AR210</v>
          </cell>
          <cell r="D1126" t="str">
            <v>La Côte-de-Beaupré</v>
          </cell>
        </row>
        <row r="1127">
          <cell r="A1127" t="str">
            <v>NR220</v>
          </cell>
          <cell r="B1127" t="str">
            <v>La Jacques-Cartier</v>
          </cell>
          <cell r="C1127" t="str">
            <v>AR220</v>
          </cell>
          <cell r="D1127" t="str">
            <v>La Jacques-Cartier</v>
          </cell>
        </row>
        <row r="1128">
          <cell r="A1128" t="str">
            <v>NR340</v>
          </cell>
          <cell r="B1128" t="str">
            <v>Portneuf</v>
          </cell>
          <cell r="C1128" t="str">
            <v>AR340</v>
          </cell>
          <cell r="D1128" t="str">
            <v>Portneuf</v>
          </cell>
        </row>
        <row r="1129">
          <cell r="A1129" t="str">
            <v>NR350</v>
          </cell>
          <cell r="B1129" t="str">
            <v>Mékinac</v>
          </cell>
          <cell r="C1129" t="str">
            <v>AR350</v>
          </cell>
          <cell r="D1129" t="str">
            <v>Mékinac</v>
          </cell>
        </row>
        <row r="1130">
          <cell r="A1130" t="str">
            <v>NR620</v>
          </cell>
          <cell r="B1130" t="str">
            <v>Matawinie</v>
          </cell>
          <cell r="C1130" t="str">
            <v>AR620</v>
          </cell>
          <cell r="D1130" t="str">
            <v>Matawinie</v>
          </cell>
        </row>
        <row r="1131">
          <cell r="A1131" t="str">
            <v>NR790</v>
          </cell>
          <cell r="B1131" t="str">
            <v>Antoine-Labelle</v>
          </cell>
          <cell r="C1131" t="str">
            <v>AR790</v>
          </cell>
          <cell r="D1131" t="str">
            <v>Antoine-Labelle</v>
          </cell>
        </row>
        <row r="1132">
          <cell r="A1132" t="str">
            <v>NR830</v>
          </cell>
          <cell r="B1132" t="str">
            <v>La Vallée-de-la-Gatineau</v>
          </cell>
          <cell r="C1132" t="str">
            <v>AR830</v>
          </cell>
          <cell r="D1132" t="str">
            <v>La Vallée-de-la-Gatineau</v>
          </cell>
        </row>
        <row r="1133">
          <cell r="A1133" t="str">
            <v>NR840</v>
          </cell>
          <cell r="B1133" t="str">
            <v>Pontiac</v>
          </cell>
          <cell r="C1133" t="str">
            <v>AR840</v>
          </cell>
          <cell r="D1133" t="str">
            <v>Pontiac</v>
          </cell>
        </row>
        <row r="1134">
          <cell r="A1134" t="str">
            <v>NR850</v>
          </cell>
          <cell r="B1134" t="str">
            <v>Témiscamingue</v>
          </cell>
          <cell r="C1134" t="str">
            <v>AR850</v>
          </cell>
          <cell r="D1134" t="str">
            <v>Témiscamingue</v>
          </cell>
        </row>
        <row r="1135">
          <cell r="A1135" t="str">
            <v>NR870</v>
          </cell>
          <cell r="B1135" t="str">
            <v>Abitibi-Ouest</v>
          </cell>
          <cell r="C1135" t="str">
            <v>AR870</v>
          </cell>
          <cell r="D1135" t="str">
            <v>Abitibi-Ouest</v>
          </cell>
        </row>
        <row r="1136">
          <cell r="A1136" t="str">
            <v>NR880</v>
          </cell>
          <cell r="B1136" t="str">
            <v>Abitibi</v>
          </cell>
          <cell r="C1136" t="str">
            <v>AR880</v>
          </cell>
          <cell r="D1136" t="str">
            <v>Abitibi</v>
          </cell>
        </row>
        <row r="1137">
          <cell r="A1137" t="str">
            <v>NR890</v>
          </cell>
          <cell r="B1137" t="str">
            <v>Vallée-de-l'Or</v>
          </cell>
          <cell r="C1137" t="str">
            <v>AR890</v>
          </cell>
          <cell r="D1137" t="str">
            <v>La Vallée-de-l'Or</v>
          </cell>
        </row>
        <row r="1138">
          <cell r="A1138" t="str">
            <v>NR910</v>
          </cell>
          <cell r="B1138" t="str">
            <v>Le Domaine-du-Roy</v>
          </cell>
          <cell r="C1138" t="str">
            <v>AR910</v>
          </cell>
          <cell r="D1138" t="str">
            <v>Le Domaine-du-Roy</v>
          </cell>
        </row>
        <row r="1139">
          <cell r="A1139" t="str">
            <v>NR920</v>
          </cell>
          <cell r="B1139" t="str">
            <v>Maria-Chapdelaine</v>
          </cell>
          <cell r="C1139" t="str">
            <v>AR920</v>
          </cell>
          <cell r="D1139" t="str">
            <v>Maria-Chapdelaine</v>
          </cell>
        </row>
        <row r="1140">
          <cell r="A1140" t="str">
            <v>NR930</v>
          </cell>
          <cell r="B1140" t="str">
            <v>Lac-Saint-Jean-Est</v>
          </cell>
          <cell r="C1140" t="str">
            <v>AR930</v>
          </cell>
          <cell r="D1140" t="str">
            <v>Lac-Saint-Jean-Est</v>
          </cell>
        </row>
        <row r="1141">
          <cell r="A1141" t="str">
            <v>NR942</v>
          </cell>
          <cell r="B1141" t="str">
            <v>Le Fjord-du-Saguenay</v>
          </cell>
          <cell r="C1141" t="str">
            <v>AR942</v>
          </cell>
          <cell r="D1141" t="str">
            <v>Le Fjord-du-Saguenay</v>
          </cell>
        </row>
        <row r="1142">
          <cell r="A1142" t="str">
            <v>NR950</v>
          </cell>
          <cell r="B1142" t="str">
            <v>La Haute-Côte-Nord</v>
          </cell>
          <cell r="C1142" t="str">
            <v>AR950</v>
          </cell>
          <cell r="D1142" t="str">
            <v>La Haute-Côte-Nord</v>
          </cell>
        </row>
        <row r="1143">
          <cell r="A1143" t="str">
            <v>NR960</v>
          </cell>
          <cell r="B1143" t="str">
            <v>Manicouagan</v>
          </cell>
          <cell r="C1143" t="str">
            <v>AR960</v>
          </cell>
          <cell r="D1143" t="str">
            <v>Manicouagan</v>
          </cell>
        </row>
        <row r="1144">
          <cell r="A1144" t="str">
            <v>NR971</v>
          </cell>
          <cell r="B1144" t="str">
            <v>Sept-Rivières</v>
          </cell>
          <cell r="C1144" t="str">
            <v>AR971</v>
          </cell>
          <cell r="D1144" t="str">
            <v>Sept-Rivières</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Écriture de réel"/>
      <sheetName val="Suivi Dépôt"/>
      <sheetName val="06) Septembre"/>
      <sheetName val="Feuil2"/>
      <sheetName val="xxx"/>
      <sheetName val="Feuil1"/>
      <sheetName val="Paramètre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odel actuel"/>
      <sheetName val="Model proposé 1"/>
      <sheetName val="modèle validation"/>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À remplir"/>
      <sheetName val="2-Calcul_compensation "/>
      <sheetName val="3-Fiche du projet"/>
      <sheetName val="Formule de la compensation"/>
      <sheetName val="Listes_déroulantes"/>
    </sheetNames>
    <sheetDataSet>
      <sheetData sheetId="0" refreshError="1"/>
      <sheetData sheetId="1" refreshError="1"/>
      <sheetData sheetId="2" refreshError="1"/>
      <sheetData sheetId="3" refreshError="1"/>
      <sheetData sheetId="4">
        <row r="2">
          <cell r="E2" t="str">
            <v>Choisir…</v>
          </cell>
        </row>
        <row r="3">
          <cell r="E3" t="str">
            <v>1. Abitibi-Jamésie</v>
          </cell>
        </row>
        <row r="4">
          <cell r="E4" t="str">
            <v>2. Manicouagan</v>
          </cell>
        </row>
        <row r="5">
          <cell r="E5" t="str">
            <v>3. Baie Missisquoi</v>
          </cell>
        </row>
        <row r="6">
          <cell r="E6" t="str">
            <v>4. Batiscan-Champlain</v>
          </cell>
        </row>
        <row r="7">
          <cell r="E7" t="str">
            <v>5. Bayonne</v>
          </cell>
        </row>
        <row r="8">
          <cell r="E8" t="str">
            <v>6. Bécancour</v>
          </cell>
        </row>
        <row r="9">
          <cell r="E9" t="str">
            <v>7. Côte-du-Sud</v>
          </cell>
        </row>
        <row r="10">
          <cell r="E10" t="str">
            <v>8. Châteauguay</v>
          </cell>
        </row>
        <row r="11">
          <cell r="E11" t="str">
            <v>9. Chaudière</v>
          </cell>
        </row>
        <row r="12">
          <cell r="E12" t="str">
            <v>10. Duplessis</v>
          </cell>
        </row>
        <row r="13">
          <cell r="E13" t="str">
            <v>11. Haute-Côte-Nord</v>
          </cell>
        </row>
        <row r="14">
          <cell r="E14" t="str">
            <v>12. Chêne</v>
          </cell>
        </row>
        <row r="15">
          <cell r="E15" t="str">
            <v>13. Lièvre</v>
          </cell>
        </row>
        <row r="16">
          <cell r="E16" t="str">
            <v>14. Loup-Yamachiche</v>
          </cell>
        </row>
        <row r="17">
          <cell r="E17" t="str">
            <v>15. Nord</v>
          </cell>
        </row>
        <row r="18">
          <cell r="E18" t="str">
            <v>16. Etchemin</v>
          </cell>
        </row>
        <row r="19">
          <cell r="E19" t="str">
            <v>17. Gaspésie-Nord</v>
          </cell>
        </row>
        <row r="20">
          <cell r="E20" t="str">
            <v>18. Gaspésie-Sud</v>
          </cell>
        </row>
        <row r="21">
          <cell r="E21" t="str">
            <v>19. Sept</v>
          </cell>
        </row>
        <row r="22">
          <cell r="E22" t="str">
            <v>20. Jacques-Cartier</v>
          </cell>
        </row>
        <row r="23">
          <cell r="E23" t="str">
            <v>21. Kamouraska-L'Islet-du-Loup</v>
          </cell>
        </row>
        <row r="24">
          <cell r="E24" t="str">
            <v>22. L'Assomption</v>
          </cell>
        </row>
        <row r="25">
          <cell r="E25" t="str">
            <v>23. Lac-Saint-Jean</v>
          </cell>
        </row>
        <row r="26">
          <cell r="E26" t="str">
            <v>24. Maskinongé</v>
          </cell>
        </row>
        <row r="27">
          <cell r="E27" t="str">
            <v>25. Matapédia-Restigouche</v>
          </cell>
        </row>
        <row r="28">
          <cell r="E28" t="str">
            <v>26. Mille-Îles</v>
          </cell>
        </row>
        <row r="29">
          <cell r="E29" t="str">
            <v>27. Charlevoix-Montmorency</v>
          </cell>
        </row>
        <row r="30">
          <cell r="E30" t="str">
            <v>28. Nicolet</v>
          </cell>
        </row>
        <row r="31">
          <cell r="E31" t="str">
            <v>29. Richelieu</v>
          </cell>
        </row>
        <row r="32">
          <cell r="E32" t="str">
            <v>30. Nord-Est du Bas-Saint-Laurent</v>
          </cell>
        </row>
        <row r="33">
          <cell r="E33" t="str">
            <v>31. Rouge-Petite Nation-Saumon</v>
          </cell>
        </row>
        <row r="34">
          <cell r="E34" t="str">
            <v>32. Saguenay</v>
          </cell>
        </row>
        <row r="35">
          <cell r="E35" t="str">
            <v>33. Capitale</v>
          </cell>
        </row>
        <row r="36">
          <cell r="E36" t="str">
            <v>34. Saint-François</v>
          </cell>
        </row>
        <row r="37">
          <cell r="E37" t="str">
            <v>35. Fleuve Saint-Jean</v>
          </cell>
        </row>
        <row r="38">
          <cell r="E38" t="str">
            <v>36. Saint-Maurice</v>
          </cell>
        </row>
        <row r="39">
          <cell r="E39" t="str">
            <v>37. Sainte-Anne</v>
          </cell>
        </row>
        <row r="40">
          <cell r="E40" t="str">
            <v>38. Témiscamingue</v>
          </cell>
        </row>
        <row r="41">
          <cell r="E41" t="str">
            <v>39. Vaudreuil-Soulanges</v>
          </cell>
        </row>
        <row r="42">
          <cell r="E42" t="str">
            <v>40. Yamaska</v>
          </cell>
        </row>
        <row r="43">
          <cell r="E43" t="str">
            <v>TCR : Haut-Saint-Laurent_et_Grand_Montréal</v>
          </cell>
        </row>
        <row r="44">
          <cell r="E44" t="str">
            <v>TCR : Lac Saint-Pierre</v>
          </cell>
        </row>
        <row r="45">
          <cell r="E45" t="str">
            <v>TCR : Québec</v>
          </cell>
        </row>
        <row r="46">
          <cell r="E46" t="str">
            <v>TCR : Îles-de-la-Madeleine</v>
          </cell>
        </row>
        <row r="47">
          <cell r="E47" t="str">
            <v>TCR : Sud de l'estuaire_moyen</v>
          </cell>
        </row>
        <row r="48">
          <cell r="E48" t="str">
            <v>TCR : Estuaire fluvial</v>
          </cell>
        </row>
        <row r="49">
          <cell r="E49" t="str">
            <v>TCR non définie</v>
          </cell>
        </row>
        <row r="50">
          <cell r="E50" t="str">
            <v>Nord-du-Québec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 EI Nic"/>
      <sheetName val="Macro1"/>
    </sheetNames>
    <sheetDataSet>
      <sheetData sheetId="0"/>
      <sheetData sheetId="1">
        <row r="92">
          <cell r="A92" t="str">
            <v>Recover</v>
          </cell>
        </row>
      </sheetData>
    </sheetDataSet>
  </externalBook>
</externalLink>
</file>

<file path=xl/persons/person.xml><?xml version="1.0" encoding="utf-8"?>
<personList xmlns="http://schemas.microsoft.com/office/spreadsheetml/2018/threadedcomments" xmlns:x="http://schemas.openxmlformats.org/spreadsheetml/2006/main">
  <person displayName="Salvador, Flor" id="{18E46039-CD11-432F-A346-8446E35AEE00}" userId="S::flor.salvador@environnement.gouv.qc.ca::1ca0aeb6-5777-4770-9e50-7c0b7de3875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F88A34F-1F36-4EB4-A300-2DA1FC85B35D}" name="MUNR" displayName="MUNR" ref="A2:I1230" totalsRowShown="0" headerRowDxfId="15" dataDxfId="14" tableBorderDxfId="13">
  <autoFilter ref="A2:I1230" xr:uid="{00000000-0009-0000-0100-000001000000}"/>
  <sortState xmlns:xlrd2="http://schemas.microsoft.com/office/spreadsheetml/2017/richdata2" ref="A3:G1230">
    <sortCondition ref="B2:B1230"/>
  </sortState>
  <tableColumns count="9">
    <tableColumn id="21" xr3:uid="{D3DD0690-185E-4568-92DA-6E006A642AAF}" name="MUS_CO_OutCalcul" dataDxfId="12" dataCellStyle="Normal 2"/>
    <tableColumn id="3" xr3:uid="{8DF602BA-E03C-4C44-92D8-3E567A7E5BBF}" name="MUS_NM_MUN" dataDxfId="11" dataCellStyle="Normal 2"/>
    <tableColumn id="10" xr3:uid="{5541557E-6444-493B-96EF-D0DECD51CFD8}" name="Rhu_2020" dataDxfId="10"/>
    <tableColumn id="13" xr3:uid="{67228CBA-50C2-4C72-B3F6-CB2169B22C32}" name="Rhy_2020" dataDxfId="9"/>
    <tableColumn id="15" xr3:uid="{D275B5C5-314B-49B9-860A-D428FB96B158}" name="Vt 2020" dataDxfId="8"/>
    <tableColumn id="1" xr3:uid="{2DC3DDDB-8D00-4C74-B1F8-EB7C1253149A}" name="Vt 2020arr" dataDxfId="7">
      <calculatedColumnFormula>ROUND(MUNR[[#This Row],[Vt 2020]],2)</calculatedColumnFormula>
    </tableColumn>
    <tableColumn id="2" xr3:uid="{72D66F2E-52DB-4C53-A6E2-36033602CFC8}" name="Vt 2023" dataDxfId="6"/>
    <tableColumn id="4" xr3:uid="{D6E03AF6-450A-4243-BD47-8D9B15D9904F}" name="Vt 2024" dataDxfId="5" dataCellStyle="Normal 2"/>
    <tableColumn id="5" xr3:uid="{E771DFC5-8D7F-4B70-A347-C40DB52EC3E6}" name="Vt 2025"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mu" displayName="Tableaumu" ref="A1:C1348" totalsRowShown="0">
  <autoFilter ref="A1:C1348" xr:uid="{00000000-0009-0000-0100-000002000000}"/>
  <tableColumns count="3">
    <tableColumn id="2" xr3:uid="{00000000-0010-0000-0000-000002000000}" name="MUS_CO_GEO" dataDxfId="3"/>
    <tableColumn id="3" xr3:uid="{00000000-0010-0000-0000-000003000000}" name="Municipalité" dataDxfId="2"/>
    <tableColumn id="4" xr3:uid="{00000000-0010-0000-0000-000004000000}" name="Municipalité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690" dT="2022-01-31T16:02:20.60" personId="{18E46039-CD11-432F-A346-8446E35AEE00}" id="{BC260334-0512-488D-B338-E603299847C8}">
    <text>La valeur originale a été de 22,89. Puisque la valeur a été arrondie dans la version administrative à 22,9; on a changé cette valeur seulement pour la Ville de Québec. Note: normalement, on devrait faire le même arrondissement pour toutes les valeurs afin que cette opération soit uniforme.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vironnement.gouv.qc.ca/eau/milieux-humides/Lignes-directrices-contribution-financiere.pdf" TargetMode="External"/><Relationship Id="rId1" Type="http://schemas.openxmlformats.org/officeDocument/2006/relationships/hyperlink" Target="https://www.environnement.gouv.qc.ca/eau/milieux-humides/Lignes-directrices-contribution-financiere.pdf"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dimension ref="A1:K121"/>
  <sheetViews>
    <sheetView topLeftCell="A91" zoomScale="115" zoomScaleNormal="115" workbookViewId="0">
      <selection activeCell="D89" sqref="D89"/>
    </sheetView>
  </sheetViews>
  <sheetFormatPr baseColWidth="10" defaultColWidth="11.42578125" defaultRowHeight="15" x14ac:dyDescent="0.25"/>
  <cols>
    <col min="1" max="1" width="25.5703125" customWidth="1"/>
    <col min="2" max="2" width="12.42578125" customWidth="1"/>
    <col min="3" max="3" width="31.85546875" customWidth="1"/>
    <col min="4" max="4" width="41.42578125" bestFit="1" customWidth="1"/>
    <col min="5" max="5" width="20" bestFit="1" customWidth="1"/>
    <col min="6" max="6" width="20.140625" bestFit="1" customWidth="1"/>
    <col min="7" max="7" width="21.5703125" bestFit="1" customWidth="1"/>
    <col min="8" max="8" width="19.85546875" bestFit="1" customWidth="1"/>
    <col min="10" max="10" width="26" bestFit="1" customWidth="1"/>
    <col min="12" max="12" width="8.5703125" bestFit="1" customWidth="1"/>
    <col min="13" max="13" width="13.42578125" bestFit="1" customWidth="1"/>
    <col min="14" max="14" width="15.85546875" bestFit="1" customWidth="1"/>
    <col min="15" max="15" width="4.42578125" bestFit="1" customWidth="1"/>
    <col min="16" max="16" width="16.140625" bestFit="1" customWidth="1"/>
    <col min="17" max="17" width="21.5703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t="s">
        <v>10</v>
      </c>
      <c r="B2" t="s">
        <v>10</v>
      </c>
      <c r="C2" t="s">
        <v>10</v>
      </c>
      <c r="D2" t="s">
        <v>10</v>
      </c>
      <c r="E2" t="s">
        <v>10</v>
      </c>
      <c r="F2" t="s">
        <v>10</v>
      </c>
      <c r="G2" t="s">
        <v>10</v>
      </c>
      <c r="H2" t="s">
        <v>11</v>
      </c>
      <c r="I2">
        <v>0</v>
      </c>
      <c r="J2" t="s">
        <v>10</v>
      </c>
    </row>
    <row r="3" spans="1:10" x14ac:dyDescent="0.25">
      <c r="A3" t="s">
        <v>12</v>
      </c>
      <c r="B3" t="s">
        <v>13</v>
      </c>
      <c r="C3" t="s">
        <v>14</v>
      </c>
      <c r="D3" t="s">
        <v>15</v>
      </c>
      <c r="E3" t="s">
        <v>5</v>
      </c>
      <c r="F3" t="s">
        <v>14</v>
      </c>
      <c r="G3" t="s">
        <v>16</v>
      </c>
      <c r="H3" t="s">
        <v>12</v>
      </c>
      <c r="I3">
        <v>0.5</v>
      </c>
      <c r="J3" t="s">
        <v>14</v>
      </c>
    </row>
    <row r="4" spans="1:10" x14ac:dyDescent="0.25">
      <c r="A4" t="s">
        <v>11</v>
      </c>
      <c r="B4" t="s">
        <v>17</v>
      </c>
      <c r="C4" t="s">
        <v>18</v>
      </c>
      <c r="D4" t="s">
        <v>19</v>
      </c>
      <c r="E4" t="s">
        <v>6</v>
      </c>
      <c r="F4" t="s">
        <v>20</v>
      </c>
      <c r="G4" t="s">
        <v>21</v>
      </c>
      <c r="I4">
        <v>1</v>
      </c>
      <c r="J4" t="s">
        <v>22</v>
      </c>
    </row>
    <row r="5" spans="1:10" x14ac:dyDescent="0.25">
      <c r="B5" t="s">
        <v>23</v>
      </c>
      <c r="C5" t="s">
        <v>24</v>
      </c>
      <c r="D5" t="s">
        <v>25</v>
      </c>
      <c r="F5" t="s">
        <v>26</v>
      </c>
      <c r="G5" t="s">
        <v>27</v>
      </c>
      <c r="J5" t="s">
        <v>28</v>
      </c>
    </row>
    <row r="6" spans="1:10" x14ac:dyDescent="0.25">
      <c r="C6" t="s">
        <v>29</v>
      </c>
      <c r="D6" t="s">
        <v>30</v>
      </c>
      <c r="F6" t="s">
        <v>31</v>
      </c>
      <c r="G6" t="s">
        <v>32</v>
      </c>
      <c r="J6" t="s">
        <v>26</v>
      </c>
    </row>
    <row r="7" spans="1:10" ht="45" x14ac:dyDescent="0.25">
      <c r="C7" t="s">
        <v>33</v>
      </c>
      <c r="D7" t="s">
        <v>34</v>
      </c>
      <c r="F7" s="184" t="s">
        <v>35</v>
      </c>
      <c r="G7" t="s">
        <v>36</v>
      </c>
      <c r="J7" t="s">
        <v>31</v>
      </c>
    </row>
    <row r="8" spans="1:10" ht="35.25" customHeight="1" x14ac:dyDescent="0.25">
      <c r="C8" t="s">
        <v>37</v>
      </c>
      <c r="D8" t="s">
        <v>38</v>
      </c>
      <c r="F8" s="184" t="s">
        <v>39</v>
      </c>
      <c r="G8" t="s">
        <v>40</v>
      </c>
      <c r="J8" s="184" t="s">
        <v>41</v>
      </c>
    </row>
    <row r="9" spans="1:10" x14ac:dyDescent="0.25">
      <c r="C9" t="s">
        <v>21</v>
      </c>
      <c r="D9" t="s">
        <v>42</v>
      </c>
      <c r="F9" t="s">
        <v>43</v>
      </c>
      <c r="G9" t="s">
        <v>44</v>
      </c>
      <c r="J9" t="s">
        <v>43</v>
      </c>
    </row>
    <row r="10" spans="1:10" x14ac:dyDescent="0.25">
      <c r="C10" t="s">
        <v>45</v>
      </c>
      <c r="D10" t="s">
        <v>46</v>
      </c>
      <c r="J10" t="s">
        <v>47</v>
      </c>
    </row>
    <row r="11" spans="1:10" x14ac:dyDescent="0.25">
      <c r="C11" t="s">
        <v>48</v>
      </c>
      <c r="D11" t="s">
        <v>49</v>
      </c>
      <c r="J11" t="s">
        <v>50</v>
      </c>
    </row>
    <row r="12" spans="1:10" x14ac:dyDescent="0.25">
      <c r="C12" t="s">
        <v>51</v>
      </c>
      <c r="D12" t="s">
        <v>52</v>
      </c>
      <c r="J12" t="s">
        <v>53</v>
      </c>
    </row>
    <row r="13" spans="1:10" x14ac:dyDescent="0.25">
      <c r="C13" t="s">
        <v>36</v>
      </c>
      <c r="D13" t="s">
        <v>54</v>
      </c>
    </row>
    <row r="14" spans="1:10" x14ac:dyDescent="0.25">
      <c r="C14" t="s">
        <v>55</v>
      </c>
      <c r="D14" t="s">
        <v>56</v>
      </c>
    </row>
    <row r="15" spans="1:10" x14ac:dyDescent="0.25">
      <c r="C15" t="s">
        <v>57</v>
      </c>
      <c r="D15" t="s">
        <v>58</v>
      </c>
    </row>
    <row r="16" spans="1:10" x14ac:dyDescent="0.25">
      <c r="C16" t="s">
        <v>59</v>
      </c>
      <c r="D16" t="s">
        <v>60</v>
      </c>
    </row>
    <row r="17" spans="4:4" x14ac:dyDescent="0.25">
      <c r="D17" t="s">
        <v>61</v>
      </c>
    </row>
    <row r="18" spans="4:4" x14ac:dyDescent="0.25">
      <c r="D18" t="s">
        <v>62</v>
      </c>
    </row>
    <row r="19" spans="4:4" x14ac:dyDescent="0.25">
      <c r="D19" t="s">
        <v>63</v>
      </c>
    </row>
    <row r="20" spans="4:4" x14ac:dyDescent="0.25">
      <c r="D20" t="s">
        <v>64</v>
      </c>
    </row>
    <row r="21" spans="4:4" x14ac:dyDescent="0.25">
      <c r="D21" t="s">
        <v>65</v>
      </c>
    </row>
    <row r="22" spans="4:4" x14ac:dyDescent="0.25">
      <c r="D22" t="s">
        <v>66</v>
      </c>
    </row>
    <row r="23" spans="4:4" x14ac:dyDescent="0.25">
      <c r="D23" t="s">
        <v>67</v>
      </c>
    </row>
    <row r="24" spans="4:4" x14ac:dyDescent="0.25">
      <c r="D24" t="s">
        <v>68</v>
      </c>
    </row>
    <row r="25" spans="4:4" x14ac:dyDescent="0.25">
      <c r="D25" t="s">
        <v>69</v>
      </c>
    </row>
    <row r="26" spans="4:4" x14ac:dyDescent="0.25">
      <c r="D26" t="s">
        <v>70</v>
      </c>
    </row>
    <row r="27" spans="4:4" x14ac:dyDescent="0.25">
      <c r="D27" t="s">
        <v>71</v>
      </c>
    </row>
    <row r="28" spans="4:4" x14ac:dyDescent="0.25">
      <c r="D28" t="s">
        <v>72</v>
      </c>
    </row>
    <row r="29" spans="4:4" x14ac:dyDescent="0.25">
      <c r="D29" t="s">
        <v>73</v>
      </c>
    </row>
    <row r="30" spans="4:4" x14ac:dyDescent="0.25">
      <c r="D30" t="s">
        <v>74</v>
      </c>
    </row>
    <row r="31" spans="4:4" x14ac:dyDescent="0.25">
      <c r="D31" t="s">
        <v>75</v>
      </c>
    </row>
    <row r="32" spans="4:4" x14ac:dyDescent="0.25">
      <c r="D32" t="s">
        <v>76</v>
      </c>
    </row>
    <row r="33" spans="4:4" x14ac:dyDescent="0.25">
      <c r="D33" t="s">
        <v>77</v>
      </c>
    </row>
    <row r="34" spans="4:4" x14ac:dyDescent="0.25">
      <c r="D34" t="s">
        <v>78</v>
      </c>
    </row>
    <row r="35" spans="4:4" x14ac:dyDescent="0.25">
      <c r="D35" t="s">
        <v>79</v>
      </c>
    </row>
    <row r="36" spans="4:4" x14ac:dyDescent="0.25">
      <c r="D36" t="s">
        <v>80</v>
      </c>
    </row>
    <row r="37" spans="4:4" x14ac:dyDescent="0.25">
      <c r="D37" t="s">
        <v>81</v>
      </c>
    </row>
    <row r="38" spans="4:4" x14ac:dyDescent="0.25">
      <c r="D38" t="s">
        <v>82</v>
      </c>
    </row>
    <row r="39" spans="4:4" x14ac:dyDescent="0.25">
      <c r="D39" t="s">
        <v>83</v>
      </c>
    </row>
    <row r="40" spans="4:4" x14ac:dyDescent="0.25">
      <c r="D40" t="s">
        <v>84</v>
      </c>
    </row>
    <row r="41" spans="4:4" x14ac:dyDescent="0.25">
      <c r="D41" t="s">
        <v>85</v>
      </c>
    </row>
    <row r="42" spans="4:4" x14ac:dyDescent="0.25">
      <c r="D42" t="s">
        <v>86</v>
      </c>
    </row>
    <row r="43" spans="4:4" x14ac:dyDescent="0.25">
      <c r="D43" s="5" t="s">
        <v>87</v>
      </c>
    </row>
    <row r="44" spans="4:4" x14ac:dyDescent="0.25">
      <c r="D44" s="5" t="s">
        <v>88</v>
      </c>
    </row>
    <row r="45" spans="4:4" x14ac:dyDescent="0.25">
      <c r="D45" s="5" t="s">
        <v>89</v>
      </c>
    </row>
    <row r="46" spans="4:4" x14ac:dyDescent="0.25">
      <c r="D46" s="5" t="s">
        <v>90</v>
      </c>
    </row>
    <row r="47" spans="4:4" x14ac:dyDescent="0.25">
      <c r="D47" s="5" t="s">
        <v>91</v>
      </c>
    </row>
    <row r="48" spans="4:4" x14ac:dyDescent="0.25">
      <c r="D48" s="5" t="s">
        <v>92</v>
      </c>
    </row>
    <row r="49" spans="1:11" x14ac:dyDescent="0.25">
      <c r="D49" s="5" t="s">
        <v>93</v>
      </c>
    </row>
    <row r="50" spans="1:11" x14ac:dyDescent="0.25">
      <c r="D50" s="5" t="s">
        <v>94</v>
      </c>
    </row>
    <row r="51" spans="1:11" x14ac:dyDescent="0.25">
      <c r="D51" s="5" t="s">
        <v>95</v>
      </c>
    </row>
    <row r="52" spans="1:11" x14ac:dyDescent="0.25">
      <c r="D52" s="5" t="s">
        <v>96</v>
      </c>
    </row>
    <row r="53" spans="1:11" x14ac:dyDescent="0.25">
      <c r="D53" s="5" t="s">
        <v>97</v>
      </c>
    </row>
    <row r="54" spans="1:11" x14ac:dyDescent="0.25">
      <c r="D54" s="5" t="s">
        <v>98</v>
      </c>
    </row>
    <row r="55" spans="1:11" x14ac:dyDescent="0.25">
      <c r="D55" s="5" t="s">
        <v>99</v>
      </c>
    </row>
    <row r="56" spans="1:11" ht="15.75" thickBot="1" x14ac:dyDescent="0.3"/>
    <row r="57" spans="1:11" ht="16.5" thickTop="1" thickBot="1" x14ac:dyDescent="0.3">
      <c r="A57" s="380" t="s">
        <v>100</v>
      </c>
      <c r="B57" s="381"/>
      <c r="C57" s="381"/>
      <c r="D57" s="381"/>
      <c r="E57" s="381"/>
      <c r="F57" s="381"/>
      <c r="G57" s="381"/>
      <c r="H57" s="381"/>
      <c r="I57" s="381"/>
      <c r="J57" s="382"/>
    </row>
    <row r="58" spans="1:11" s="1" customFormat="1" ht="15.75" thickTop="1" x14ac:dyDescent="0.25">
      <c r="A58" s="172" t="s">
        <v>14</v>
      </c>
      <c r="B58" s="173" t="s">
        <v>18</v>
      </c>
      <c r="C58" s="173" t="s">
        <v>24</v>
      </c>
      <c r="D58" s="173" t="s">
        <v>29</v>
      </c>
      <c r="E58" s="173" t="s">
        <v>101</v>
      </c>
      <c r="F58" s="173" t="s">
        <v>21</v>
      </c>
      <c r="G58" s="173" t="s">
        <v>102</v>
      </c>
      <c r="H58" s="173" t="s">
        <v>103</v>
      </c>
      <c r="I58" s="173" t="s">
        <v>36</v>
      </c>
      <c r="J58" s="174" t="s">
        <v>104</v>
      </c>
      <c r="K58" s="285" t="s">
        <v>105</v>
      </c>
    </row>
    <row r="59" spans="1:11" x14ac:dyDescent="0.25">
      <c r="A59" s="175" t="s">
        <v>10</v>
      </c>
      <c r="B59" s="176" t="s">
        <v>10</v>
      </c>
      <c r="C59" s="176" t="s">
        <v>10</v>
      </c>
      <c r="D59" s="176" t="s">
        <v>10</v>
      </c>
      <c r="E59" s="176" t="s">
        <v>10</v>
      </c>
      <c r="F59" s="176" t="s">
        <v>10</v>
      </c>
      <c r="G59" s="176" t="s">
        <v>10</v>
      </c>
      <c r="H59" s="176" t="s">
        <v>10</v>
      </c>
      <c r="I59" s="176" t="s">
        <v>10</v>
      </c>
      <c r="J59" s="177" t="s">
        <v>10</v>
      </c>
      <c r="K59" s="286" t="s">
        <v>10</v>
      </c>
    </row>
    <row r="60" spans="1:11" x14ac:dyDescent="0.25">
      <c r="A60" s="175">
        <v>1</v>
      </c>
      <c r="B60" s="176">
        <v>1</v>
      </c>
      <c r="C60" s="176">
        <v>1</v>
      </c>
      <c r="D60" s="176">
        <v>1</v>
      </c>
      <c r="E60" s="176">
        <v>1.5</v>
      </c>
      <c r="F60" s="176">
        <v>1.5</v>
      </c>
      <c r="G60" s="176">
        <v>1.5</v>
      </c>
      <c r="H60" s="176">
        <v>1.5</v>
      </c>
      <c r="I60" s="176">
        <v>1.2</v>
      </c>
      <c r="J60" s="177">
        <v>1.5</v>
      </c>
      <c r="K60" s="287">
        <v>1</v>
      </c>
    </row>
    <row r="61" spans="1:11" x14ac:dyDescent="0.25">
      <c r="A61" s="175">
        <v>0.8</v>
      </c>
      <c r="B61" s="176">
        <v>0.8</v>
      </c>
      <c r="C61" s="176">
        <v>0.8</v>
      </c>
      <c r="D61" s="176">
        <v>0.8</v>
      </c>
      <c r="E61" s="176"/>
      <c r="F61" s="176"/>
      <c r="G61" s="176"/>
      <c r="H61" s="176"/>
      <c r="I61" s="176">
        <v>1</v>
      </c>
      <c r="J61" s="177"/>
      <c r="K61" s="287">
        <v>0.6</v>
      </c>
    </row>
    <row r="62" spans="1:11" x14ac:dyDescent="0.25">
      <c r="A62" s="175">
        <v>0.6</v>
      </c>
      <c r="B62" s="176">
        <v>0.6</v>
      </c>
      <c r="C62" s="176">
        <v>0.6</v>
      </c>
      <c r="D62" s="176">
        <v>0.6</v>
      </c>
      <c r="E62" s="176"/>
      <c r="F62" s="176"/>
      <c r="G62" s="176"/>
      <c r="H62" s="176"/>
      <c r="I62" s="176">
        <v>0.8</v>
      </c>
      <c r="J62" s="177"/>
      <c r="K62" s="287">
        <v>0.3</v>
      </c>
    </row>
    <row r="63" spans="1:11" ht="15.75" thickBot="1" x14ac:dyDescent="0.3">
      <c r="A63" s="178">
        <v>0.3</v>
      </c>
      <c r="B63" s="179">
        <v>0.3</v>
      </c>
      <c r="C63" s="179">
        <v>0.3</v>
      </c>
      <c r="D63" s="179">
        <v>0.3</v>
      </c>
      <c r="E63" s="179"/>
      <c r="F63" s="179"/>
      <c r="G63" s="179"/>
      <c r="H63" s="179"/>
      <c r="I63" s="179"/>
      <c r="J63" s="180"/>
      <c r="K63" s="287"/>
    </row>
    <row r="64" spans="1:11" ht="16.5" thickTop="1" thickBot="1" x14ac:dyDescent="0.3">
      <c r="A64" s="175"/>
      <c r="B64" s="176"/>
      <c r="C64" s="176"/>
      <c r="D64" s="176"/>
      <c r="E64" s="176"/>
      <c r="F64" s="176"/>
      <c r="G64" s="176"/>
      <c r="H64" s="176"/>
      <c r="I64" s="176"/>
      <c r="J64" s="177"/>
      <c r="K64" s="288"/>
    </row>
    <row r="65" spans="1:10" ht="15.75" thickTop="1" x14ac:dyDescent="0.25">
      <c r="A65" s="377" t="s">
        <v>106</v>
      </c>
      <c r="B65" s="378"/>
      <c r="C65" s="378"/>
      <c r="D65" s="378"/>
      <c r="E65" s="378"/>
      <c r="F65" s="378"/>
      <c r="G65" s="378"/>
      <c r="H65" s="378"/>
      <c r="I65" s="378"/>
      <c r="J65" s="379"/>
    </row>
    <row r="66" spans="1:10" x14ac:dyDescent="0.25">
      <c r="A66" s="172" t="s">
        <v>107</v>
      </c>
      <c r="B66" s="173" t="s">
        <v>108</v>
      </c>
      <c r="C66" s="173" t="s">
        <v>109</v>
      </c>
      <c r="D66" s="173" t="s">
        <v>110</v>
      </c>
      <c r="E66" s="173" t="s">
        <v>111</v>
      </c>
      <c r="F66" s="173" t="s">
        <v>112</v>
      </c>
      <c r="G66" s="173" t="s">
        <v>113</v>
      </c>
      <c r="H66" s="173" t="s">
        <v>114</v>
      </c>
      <c r="I66" s="173" t="s">
        <v>115</v>
      </c>
      <c r="J66" s="174" t="s">
        <v>116</v>
      </c>
    </row>
    <row r="67" spans="1:10" x14ac:dyDescent="0.25">
      <c r="A67" s="175" t="s">
        <v>10</v>
      </c>
      <c r="B67" s="176" t="s">
        <v>10</v>
      </c>
      <c r="C67" s="176" t="s">
        <v>10</v>
      </c>
      <c r="D67" s="176" t="s">
        <v>10</v>
      </c>
      <c r="E67" s="176" t="s">
        <v>10</v>
      </c>
      <c r="F67" s="176" t="s">
        <v>10</v>
      </c>
      <c r="G67" s="176" t="s">
        <v>10</v>
      </c>
      <c r="H67" s="176" t="s">
        <v>10</v>
      </c>
      <c r="I67" s="176" t="s">
        <v>10</v>
      </c>
      <c r="J67" s="177" t="s">
        <v>10</v>
      </c>
    </row>
    <row r="68" spans="1:10" x14ac:dyDescent="0.25">
      <c r="A68" s="175">
        <v>0.9</v>
      </c>
      <c r="B68" s="176">
        <v>0.9</v>
      </c>
      <c r="C68" s="176">
        <v>0.9</v>
      </c>
      <c r="D68" s="176">
        <v>0.9</v>
      </c>
      <c r="E68" s="176">
        <v>0.7</v>
      </c>
      <c r="F68" s="176">
        <v>0.7</v>
      </c>
      <c r="G68" s="176">
        <v>0.7</v>
      </c>
      <c r="H68" s="176">
        <v>0.7</v>
      </c>
      <c r="I68" s="176">
        <v>0.7</v>
      </c>
      <c r="J68" s="177">
        <v>0.7</v>
      </c>
    </row>
    <row r="69" spans="1:10" x14ac:dyDescent="0.25">
      <c r="A69" s="175">
        <v>0.6</v>
      </c>
      <c r="B69" s="176">
        <v>0.6</v>
      </c>
      <c r="C69" s="176">
        <v>0.6</v>
      </c>
      <c r="D69" s="176">
        <v>0.6</v>
      </c>
      <c r="E69" s="176">
        <v>0.3</v>
      </c>
      <c r="F69" s="176">
        <v>0.3</v>
      </c>
      <c r="G69" s="176">
        <v>0.3</v>
      </c>
      <c r="H69" s="176">
        <v>0.3</v>
      </c>
      <c r="I69" s="176">
        <v>0.3</v>
      </c>
      <c r="J69" s="177">
        <v>0.3</v>
      </c>
    </row>
    <row r="70" spans="1:10" x14ac:dyDescent="0.25">
      <c r="A70" s="175">
        <v>0.1</v>
      </c>
      <c r="B70" s="176">
        <v>0.1</v>
      </c>
      <c r="C70" s="176">
        <v>0.1</v>
      </c>
      <c r="D70" s="176">
        <v>0.1</v>
      </c>
      <c r="E70" s="176">
        <v>0</v>
      </c>
      <c r="F70" s="176">
        <v>0</v>
      </c>
      <c r="G70" s="176">
        <v>0</v>
      </c>
      <c r="H70" s="176">
        <v>0</v>
      </c>
      <c r="I70" s="176">
        <v>0</v>
      </c>
      <c r="J70" s="177">
        <v>0</v>
      </c>
    </row>
    <row r="71" spans="1:10" x14ac:dyDescent="0.25">
      <c r="A71" s="175">
        <v>0</v>
      </c>
      <c r="B71" s="176">
        <v>0</v>
      </c>
      <c r="C71" s="176">
        <v>0</v>
      </c>
      <c r="D71" s="176">
        <v>0</v>
      </c>
      <c r="E71" s="176"/>
      <c r="F71" s="176"/>
      <c r="G71" s="176"/>
      <c r="H71" s="176"/>
      <c r="I71" s="176"/>
      <c r="J71" s="177"/>
    </row>
    <row r="72" spans="1:10" x14ac:dyDescent="0.25">
      <c r="A72" s="175"/>
      <c r="B72" s="176"/>
      <c r="C72" s="176"/>
      <c r="D72" s="176"/>
      <c r="E72" s="176"/>
      <c r="F72" s="176"/>
      <c r="G72" s="176"/>
      <c r="H72" s="176"/>
      <c r="I72" s="176"/>
      <c r="J72" s="177"/>
    </row>
    <row r="73" spans="1:10" x14ac:dyDescent="0.25">
      <c r="A73" s="172" t="s">
        <v>117</v>
      </c>
      <c r="B73" s="173" t="s">
        <v>118</v>
      </c>
      <c r="C73" s="176"/>
      <c r="D73" s="176"/>
      <c r="E73" s="176"/>
      <c r="F73" s="176"/>
      <c r="G73" s="176"/>
      <c r="H73" s="176"/>
      <c r="I73" s="176"/>
      <c r="J73" s="177"/>
    </row>
    <row r="74" spans="1:10" x14ac:dyDescent="0.25">
      <c r="A74" s="175" t="s">
        <v>10</v>
      </c>
      <c r="B74" s="176" t="s">
        <v>10</v>
      </c>
      <c r="C74" s="176"/>
      <c r="D74" s="176"/>
      <c r="E74" s="176"/>
      <c r="F74" s="176"/>
      <c r="G74" s="176"/>
      <c r="H74" s="176"/>
      <c r="I74" s="176"/>
      <c r="J74" s="177"/>
    </row>
    <row r="75" spans="1:10" x14ac:dyDescent="0.25">
      <c r="A75" s="175">
        <v>0.9</v>
      </c>
      <c r="B75" s="176">
        <v>0.7</v>
      </c>
      <c r="C75" s="176"/>
      <c r="D75" s="176"/>
      <c r="E75" s="176"/>
      <c r="F75" s="176"/>
      <c r="G75" s="176"/>
      <c r="H75" s="176"/>
      <c r="I75" s="176"/>
      <c r="J75" s="177"/>
    </row>
    <row r="76" spans="1:10" x14ac:dyDescent="0.25">
      <c r="A76" s="175">
        <v>0.6</v>
      </c>
      <c r="B76" s="176">
        <v>0.3</v>
      </c>
      <c r="C76" s="176"/>
      <c r="D76" s="176"/>
      <c r="E76" s="176"/>
      <c r="F76" s="176"/>
      <c r="G76" s="176"/>
      <c r="H76" s="176"/>
      <c r="I76" s="176"/>
      <c r="J76" s="177"/>
    </row>
    <row r="77" spans="1:10" x14ac:dyDescent="0.25">
      <c r="A77" s="175">
        <v>0.1</v>
      </c>
      <c r="B77" s="176">
        <v>0</v>
      </c>
      <c r="C77" s="176"/>
      <c r="D77" s="176"/>
      <c r="E77" s="176"/>
      <c r="F77" s="176"/>
      <c r="G77" s="176"/>
      <c r="H77" s="176"/>
      <c r="I77" s="176"/>
      <c r="J77" s="177"/>
    </row>
    <row r="78" spans="1:10" ht="15.75" thickBot="1" x14ac:dyDescent="0.3">
      <c r="A78" s="178">
        <v>0</v>
      </c>
      <c r="B78" s="179"/>
      <c r="C78" s="179"/>
      <c r="D78" s="179"/>
      <c r="E78" s="179"/>
      <c r="F78" s="179"/>
      <c r="G78" s="179"/>
      <c r="H78" s="179"/>
      <c r="I78" s="179"/>
      <c r="J78" s="180"/>
    </row>
    <row r="79" spans="1:10" ht="16.5" thickTop="1" thickBot="1" x14ac:dyDescent="0.3">
      <c r="A79" s="171"/>
      <c r="B79" s="171"/>
      <c r="C79" s="171"/>
      <c r="D79" s="171"/>
      <c r="E79" s="171"/>
    </row>
    <row r="80" spans="1:10" ht="16.5" thickTop="1" thickBot="1" x14ac:dyDescent="0.3">
      <c r="A80" s="101"/>
      <c r="B80" s="101"/>
      <c r="C80" s="101"/>
    </row>
    <row r="81" spans="1:3" ht="16.5" thickTop="1" thickBot="1" x14ac:dyDescent="0.3">
      <c r="A81" s="386" t="s">
        <v>119</v>
      </c>
      <c r="B81" s="386"/>
      <c r="C81" s="386"/>
    </row>
    <row r="82" spans="1:3" ht="15.75" thickTop="1" x14ac:dyDescent="0.25">
      <c r="A82" s="383" t="s">
        <v>120</v>
      </c>
      <c r="B82" s="384"/>
      <c r="C82" s="385"/>
    </row>
    <row r="83" spans="1:3" x14ac:dyDescent="0.25">
      <c r="A83" s="168" t="s">
        <v>121</v>
      </c>
      <c r="B83" s="1" t="s">
        <v>122</v>
      </c>
      <c r="C83" s="105" t="s">
        <v>123</v>
      </c>
    </row>
    <row r="84" spans="1:3" x14ac:dyDescent="0.25">
      <c r="A84" s="106">
        <v>1</v>
      </c>
      <c r="B84">
        <v>1</v>
      </c>
      <c r="C84" s="107">
        <v>1</v>
      </c>
    </row>
    <row r="85" spans="1:3" x14ac:dyDescent="0.25">
      <c r="A85" s="106">
        <v>0.8</v>
      </c>
      <c r="B85">
        <v>0.8</v>
      </c>
      <c r="C85" s="107">
        <v>0.8</v>
      </c>
    </row>
    <row r="86" spans="1:3" x14ac:dyDescent="0.25">
      <c r="A86" s="106">
        <v>0.6</v>
      </c>
      <c r="B86">
        <v>0.6</v>
      </c>
      <c r="C86" s="107">
        <v>0.6</v>
      </c>
    </row>
    <row r="87" spans="1:3" x14ac:dyDescent="0.25">
      <c r="A87" s="169" t="s">
        <v>124</v>
      </c>
      <c r="B87">
        <v>0.3</v>
      </c>
      <c r="C87" s="170" t="s">
        <v>124</v>
      </c>
    </row>
    <row r="88" spans="1:3" x14ac:dyDescent="0.25">
      <c r="A88" s="106"/>
      <c r="C88" s="107"/>
    </row>
    <row r="89" spans="1:3" x14ac:dyDescent="0.25">
      <c r="A89" s="106"/>
      <c r="C89" s="107"/>
    </row>
    <row r="90" spans="1:3" x14ac:dyDescent="0.25">
      <c r="A90" s="374" t="s">
        <v>125</v>
      </c>
      <c r="B90" s="375"/>
      <c r="C90" s="376"/>
    </row>
    <row r="91" spans="1:3" x14ac:dyDescent="0.25">
      <c r="A91" s="168" t="s">
        <v>126</v>
      </c>
      <c r="B91" s="1" t="s">
        <v>127</v>
      </c>
      <c r="C91" s="105" t="s">
        <v>128</v>
      </c>
    </row>
    <row r="92" spans="1:3" x14ac:dyDescent="0.25">
      <c r="A92" s="106">
        <v>0.9</v>
      </c>
      <c r="B92">
        <v>0.9</v>
      </c>
      <c r="C92" s="107">
        <v>0.9</v>
      </c>
    </row>
    <row r="93" spans="1:3" x14ac:dyDescent="0.25">
      <c r="A93" s="106">
        <v>0.6</v>
      </c>
      <c r="B93">
        <v>0.6</v>
      </c>
      <c r="C93" s="107">
        <v>0.6</v>
      </c>
    </row>
    <row r="94" spans="1:3" x14ac:dyDescent="0.25">
      <c r="A94" s="106">
        <v>0.1</v>
      </c>
      <c r="B94">
        <v>0.1</v>
      </c>
      <c r="C94" s="107">
        <v>0.1</v>
      </c>
    </row>
    <row r="95" spans="1:3" x14ac:dyDescent="0.25">
      <c r="A95" s="169" t="s">
        <v>124</v>
      </c>
      <c r="B95">
        <v>0</v>
      </c>
      <c r="C95" s="107">
        <v>0</v>
      </c>
    </row>
    <row r="96" spans="1:3" x14ac:dyDescent="0.25">
      <c r="A96" s="106"/>
      <c r="C96" s="107"/>
    </row>
    <row r="97" spans="1:3" x14ac:dyDescent="0.25">
      <c r="A97" s="106"/>
      <c r="C97" s="107"/>
    </row>
    <row r="98" spans="1:3" x14ac:dyDescent="0.25">
      <c r="A98" s="374" t="s">
        <v>129</v>
      </c>
      <c r="B98" s="375"/>
      <c r="C98" s="376"/>
    </row>
    <row r="99" spans="1:3" x14ac:dyDescent="0.25">
      <c r="A99" s="168" t="s">
        <v>126</v>
      </c>
      <c r="B99" s="1" t="s">
        <v>127</v>
      </c>
      <c r="C99" s="105" t="s">
        <v>128</v>
      </c>
    </row>
    <row r="100" spans="1:3" x14ac:dyDescent="0.25">
      <c r="A100" s="106">
        <v>0.7</v>
      </c>
      <c r="B100">
        <v>0.7</v>
      </c>
      <c r="C100" s="107">
        <v>0.7</v>
      </c>
    </row>
    <row r="101" spans="1:3" x14ac:dyDescent="0.25">
      <c r="A101" s="106">
        <v>0.3</v>
      </c>
      <c r="B101">
        <v>0.3</v>
      </c>
      <c r="C101" s="107">
        <v>0.3</v>
      </c>
    </row>
    <row r="102" spans="1:3" x14ac:dyDescent="0.25">
      <c r="A102" s="106">
        <v>0</v>
      </c>
      <c r="B102">
        <v>0</v>
      </c>
      <c r="C102" s="107">
        <v>0</v>
      </c>
    </row>
    <row r="103" spans="1:3" x14ac:dyDescent="0.25">
      <c r="A103" s="106"/>
      <c r="C103" s="107"/>
    </row>
    <row r="104" spans="1:3" x14ac:dyDescent="0.25">
      <c r="A104" s="374" t="s">
        <v>130</v>
      </c>
      <c r="B104" s="375"/>
      <c r="C104" s="376"/>
    </row>
    <row r="105" spans="1:3" x14ac:dyDescent="0.25">
      <c r="A105" s="106" t="s">
        <v>10</v>
      </c>
      <c r="B105" s="1"/>
      <c r="C105" s="105"/>
    </row>
    <row r="106" spans="1:3" x14ac:dyDescent="0.25">
      <c r="A106">
        <v>1</v>
      </c>
      <c r="C106" s="107"/>
    </row>
    <row r="107" spans="1:3" x14ac:dyDescent="0.25">
      <c r="A107" s="106">
        <v>1.2</v>
      </c>
      <c r="C107" s="107"/>
    </row>
    <row r="108" spans="1:3" x14ac:dyDescent="0.25">
      <c r="A108" s="106">
        <v>1.5</v>
      </c>
      <c r="C108" s="107"/>
    </row>
    <row r="109" spans="1:3" x14ac:dyDescent="0.25">
      <c r="A109" s="106"/>
      <c r="C109" s="107"/>
    </row>
    <row r="110" spans="1:3" x14ac:dyDescent="0.25">
      <c r="A110" s="374" t="s">
        <v>131</v>
      </c>
      <c r="B110" s="375"/>
      <c r="C110" s="376"/>
    </row>
    <row r="111" spans="1:3" x14ac:dyDescent="0.25">
      <c r="A111" s="106" t="s">
        <v>10</v>
      </c>
      <c r="C111" s="107"/>
    </row>
    <row r="112" spans="1:3" x14ac:dyDescent="0.25">
      <c r="A112" s="106">
        <v>0.7</v>
      </c>
      <c r="B112" s="1"/>
      <c r="C112" s="105"/>
    </row>
    <row r="113" spans="1:3" x14ac:dyDescent="0.25">
      <c r="A113" s="106">
        <v>0.3</v>
      </c>
      <c r="C113" s="107"/>
    </row>
    <row r="114" spans="1:3" x14ac:dyDescent="0.25">
      <c r="A114" s="106">
        <v>0</v>
      </c>
      <c r="C114" s="107"/>
    </row>
    <row r="115" spans="1:3" x14ac:dyDescent="0.25">
      <c r="A115" s="106"/>
      <c r="C115" s="107"/>
    </row>
    <row r="116" spans="1:3" x14ac:dyDescent="0.25">
      <c r="A116" s="374" t="s">
        <v>132</v>
      </c>
      <c r="B116" s="375"/>
      <c r="C116" s="376"/>
    </row>
    <row r="117" spans="1:3" x14ac:dyDescent="0.25">
      <c r="A117" s="106" t="s">
        <v>10</v>
      </c>
      <c r="C117" s="107"/>
    </row>
    <row r="118" spans="1:3" x14ac:dyDescent="0.25">
      <c r="A118" s="106">
        <v>0.7</v>
      </c>
      <c r="C118" s="107"/>
    </row>
    <row r="119" spans="1:3" x14ac:dyDescent="0.25">
      <c r="A119" s="106">
        <v>0.3</v>
      </c>
      <c r="C119" s="107"/>
    </row>
    <row r="120" spans="1:3" ht="15.75" thickBot="1" x14ac:dyDescent="0.3">
      <c r="A120" s="108">
        <v>0</v>
      </c>
      <c r="B120" s="93"/>
      <c r="C120" s="109"/>
    </row>
    <row r="121" spans="1:3" ht="15.75" thickTop="1" x14ac:dyDescent="0.25"/>
  </sheetData>
  <sheetProtection algorithmName="SHA-512" hashValue="8K+ydfHyWTsxv0/l+mUhP/zgsUO1jVNvwzIkVHCr1NBIT0EiT/ZrJo3RTwbnS4+P2rFaMzJbg2B5OjPHmN3+hw==" saltValue="uRzzv73N3gPNCSgtnVsB1w==" spinCount="100000" sheet="1" objects="1" scenarios="1"/>
  <mergeCells count="9">
    <mergeCell ref="A116:C116"/>
    <mergeCell ref="A104:C104"/>
    <mergeCell ref="A98:C98"/>
    <mergeCell ref="A65:J65"/>
    <mergeCell ref="A57:J57"/>
    <mergeCell ref="A82:C82"/>
    <mergeCell ref="A90:C90"/>
    <mergeCell ref="A81:C81"/>
    <mergeCell ref="A110:C1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E130"/>
  <sheetViews>
    <sheetView topLeftCell="A120" zoomScale="130" zoomScaleNormal="130" workbookViewId="0">
      <selection activeCell="D95" sqref="D95"/>
    </sheetView>
  </sheetViews>
  <sheetFormatPr baseColWidth="10" defaultColWidth="11.42578125" defaultRowHeight="15" x14ac:dyDescent="0.25"/>
  <sheetData>
    <row r="1" spans="1:5" x14ac:dyDescent="0.25">
      <c r="A1" t="s">
        <v>3480</v>
      </c>
      <c r="B1" t="s">
        <v>3481</v>
      </c>
      <c r="C1" t="s">
        <v>3303</v>
      </c>
      <c r="D1" t="s">
        <v>3482</v>
      </c>
    </row>
    <row r="2" spans="1:5" x14ac:dyDescent="0.25">
      <c r="A2" t="s">
        <v>134</v>
      </c>
      <c r="B2" t="s">
        <v>3373</v>
      </c>
      <c r="C2" s="10" t="s">
        <v>153</v>
      </c>
      <c r="D2" t="s">
        <v>153</v>
      </c>
    </row>
    <row r="3" spans="1:5" x14ac:dyDescent="0.25">
      <c r="A3" t="s">
        <v>135</v>
      </c>
      <c r="B3" t="s">
        <v>3483</v>
      </c>
      <c r="C3" s="10" t="s">
        <v>170</v>
      </c>
      <c r="D3" t="s">
        <v>3484</v>
      </c>
    </row>
    <row r="4" spans="1:5" x14ac:dyDescent="0.25">
      <c r="A4" t="s">
        <v>136</v>
      </c>
      <c r="B4" t="s">
        <v>3485</v>
      </c>
      <c r="C4" s="11" t="s">
        <v>165</v>
      </c>
      <c r="D4" t="s">
        <v>165</v>
      </c>
    </row>
    <row r="5" spans="1:5" x14ac:dyDescent="0.25">
      <c r="A5" t="s">
        <v>137</v>
      </c>
      <c r="B5" t="s">
        <v>3486</v>
      </c>
      <c r="C5" s="11" t="s">
        <v>162</v>
      </c>
      <c r="D5" t="s">
        <v>3487</v>
      </c>
    </row>
    <row r="6" spans="1:5" x14ac:dyDescent="0.25">
      <c r="A6" t="s">
        <v>138</v>
      </c>
      <c r="B6" t="s">
        <v>3488</v>
      </c>
      <c r="C6" s="11" t="s">
        <v>179</v>
      </c>
      <c r="D6" t="s">
        <v>3489</v>
      </c>
    </row>
    <row r="7" spans="1:5" x14ac:dyDescent="0.25">
      <c r="A7" t="s">
        <v>139</v>
      </c>
      <c r="B7" t="s">
        <v>3490</v>
      </c>
      <c r="C7" s="10" t="s">
        <v>156</v>
      </c>
      <c r="D7" t="s">
        <v>156</v>
      </c>
    </row>
    <row r="8" spans="1:5" x14ac:dyDescent="0.25">
      <c r="A8" t="s">
        <v>140</v>
      </c>
      <c r="B8" t="s">
        <v>140</v>
      </c>
      <c r="C8" s="11" t="s">
        <v>160</v>
      </c>
      <c r="D8" t="s">
        <v>160</v>
      </c>
      <c r="E8" t="s">
        <v>179</v>
      </c>
    </row>
    <row r="9" spans="1:5" x14ac:dyDescent="0.25">
      <c r="A9" t="s">
        <v>141</v>
      </c>
      <c r="B9" t="s">
        <v>3491</v>
      </c>
      <c r="C9" s="11" t="s">
        <v>157</v>
      </c>
      <c r="D9" t="s">
        <v>3492</v>
      </c>
    </row>
    <row r="10" spans="1:5" x14ac:dyDescent="0.25">
      <c r="A10" t="s">
        <v>142</v>
      </c>
      <c r="B10" t="s">
        <v>142</v>
      </c>
      <c r="C10" s="11" t="s">
        <v>181</v>
      </c>
      <c r="D10" t="s">
        <v>3493</v>
      </c>
    </row>
    <row r="11" spans="1:5" x14ac:dyDescent="0.25">
      <c r="A11" t="s">
        <v>143</v>
      </c>
      <c r="B11" t="s">
        <v>143</v>
      </c>
      <c r="C11" s="11" t="s">
        <v>173</v>
      </c>
      <c r="D11" t="s">
        <v>173</v>
      </c>
    </row>
    <row r="12" spans="1:5" x14ac:dyDescent="0.25">
      <c r="A12" t="s">
        <v>144</v>
      </c>
      <c r="B12" t="s">
        <v>163</v>
      </c>
      <c r="C12" s="11" t="s">
        <v>174</v>
      </c>
      <c r="D12" t="s">
        <v>174</v>
      </c>
    </row>
    <row r="13" spans="1:5" x14ac:dyDescent="0.25">
      <c r="A13" t="s">
        <v>145</v>
      </c>
      <c r="B13" t="s">
        <v>145</v>
      </c>
      <c r="C13" s="11" t="s">
        <v>177</v>
      </c>
      <c r="D13" t="s">
        <v>177</v>
      </c>
    </row>
    <row r="14" spans="1:5" x14ac:dyDescent="0.25">
      <c r="A14" t="s">
        <v>146</v>
      </c>
      <c r="B14" t="s">
        <v>146</v>
      </c>
      <c r="C14" s="11" t="s">
        <v>159</v>
      </c>
      <c r="D14" t="s">
        <v>3494</v>
      </c>
    </row>
    <row r="15" spans="1:5" x14ac:dyDescent="0.25">
      <c r="A15" t="s">
        <v>147</v>
      </c>
      <c r="B15" t="s">
        <v>166</v>
      </c>
      <c r="C15" s="11" t="s">
        <v>257</v>
      </c>
      <c r="D15" t="s">
        <v>257</v>
      </c>
    </row>
    <row r="16" spans="1:5" x14ac:dyDescent="0.25">
      <c r="A16" t="s">
        <v>148</v>
      </c>
      <c r="B16" t="s">
        <v>3495</v>
      </c>
      <c r="C16" s="11" t="s">
        <v>155</v>
      </c>
      <c r="D16" t="s">
        <v>155</v>
      </c>
    </row>
    <row r="17" spans="1:4" x14ac:dyDescent="0.25">
      <c r="A17" t="s">
        <v>149</v>
      </c>
      <c r="B17" t="s">
        <v>149</v>
      </c>
      <c r="C17" s="11" t="s">
        <v>172</v>
      </c>
      <c r="D17" t="s">
        <v>3496</v>
      </c>
    </row>
    <row r="18" spans="1:4" x14ac:dyDescent="0.25">
      <c r="A18" t="s">
        <v>150</v>
      </c>
      <c r="B18" t="s">
        <v>3497</v>
      </c>
      <c r="C18" s="11" t="s">
        <v>176</v>
      </c>
      <c r="D18" t="s">
        <v>176</v>
      </c>
    </row>
    <row r="19" spans="1:4" x14ac:dyDescent="0.25">
      <c r="C19" s="11" t="s">
        <v>161</v>
      </c>
      <c r="D19" t="s">
        <v>3498</v>
      </c>
    </row>
    <row r="20" spans="1:4" x14ac:dyDescent="0.25">
      <c r="C20" s="11" t="s">
        <v>194</v>
      </c>
      <c r="D20" t="s">
        <v>2192</v>
      </c>
    </row>
    <row r="21" spans="1:4" x14ac:dyDescent="0.25">
      <c r="C21" s="11" t="s">
        <v>188</v>
      </c>
      <c r="D21" t="s">
        <v>188</v>
      </c>
    </row>
    <row r="22" spans="1:4" x14ac:dyDescent="0.25">
      <c r="C22" s="11" t="s">
        <v>168</v>
      </c>
      <c r="D22" t="s">
        <v>168</v>
      </c>
    </row>
    <row r="23" spans="1:4" x14ac:dyDescent="0.25">
      <c r="C23" s="11" t="s">
        <v>167</v>
      </c>
      <c r="D23" t="s">
        <v>167</v>
      </c>
    </row>
    <row r="24" spans="1:4" x14ac:dyDescent="0.25">
      <c r="C24" s="11" t="s">
        <v>178</v>
      </c>
      <c r="D24" t="s">
        <v>178</v>
      </c>
    </row>
    <row r="25" spans="1:4" x14ac:dyDescent="0.25">
      <c r="C25" s="11" t="s">
        <v>154</v>
      </c>
      <c r="D25" t="s">
        <v>154</v>
      </c>
    </row>
    <row r="26" spans="1:4" x14ac:dyDescent="0.25">
      <c r="C26" s="11" t="s">
        <v>182</v>
      </c>
      <c r="D26" s="11" t="s">
        <v>182</v>
      </c>
    </row>
    <row r="27" spans="1:4" x14ac:dyDescent="0.25">
      <c r="C27" s="11" t="s">
        <v>193</v>
      </c>
      <c r="D27" s="11" t="s">
        <v>3402</v>
      </c>
    </row>
    <row r="28" spans="1:4" x14ac:dyDescent="0.25">
      <c r="C28" s="11" t="s">
        <v>203</v>
      </c>
      <c r="D28" s="11" t="s">
        <v>3499</v>
      </c>
    </row>
    <row r="29" spans="1:4" x14ac:dyDescent="0.25">
      <c r="C29" s="11" t="s">
        <v>187</v>
      </c>
      <c r="D29" t="s">
        <v>3500</v>
      </c>
    </row>
    <row r="30" spans="1:4" x14ac:dyDescent="0.25">
      <c r="C30" s="11" t="s">
        <v>189</v>
      </c>
      <c r="D30" s="11" t="s">
        <v>3125</v>
      </c>
    </row>
    <row r="31" spans="1:4" x14ac:dyDescent="0.25">
      <c r="C31" s="11" t="s">
        <v>202</v>
      </c>
      <c r="D31" t="s">
        <v>3501</v>
      </c>
    </row>
    <row r="32" spans="1:4" x14ac:dyDescent="0.25">
      <c r="C32" s="11" t="s">
        <v>192</v>
      </c>
      <c r="D32" t="s">
        <v>3502</v>
      </c>
    </row>
    <row r="33" spans="3:4" x14ac:dyDescent="0.25">
      <c r="C33" s="11" t="s">
        <v>158</v>
      </c>
      <c r="D33" t="s">
        <v>3503</v>
      </c>
    </row>
    <row r="34" spans="3:4" x14ac:dyDescent="0.25">
      <c r="C34" s="11" t="s">
        <v>207</v>
      </c>
      <c r="D34" t="s">
        <v>3504</v>
      </c>
    </row>
    <row r="35" spans="3:4" x14ac:dyDescent="0.25">
      <c r="C35" s="11" t="s">
        <v>191</v>
      </c>
      <c r="D35" t="s">
        <v>3505</v>
      </c>
    </row>
    <row r="36" spans="3:4" x14ac:dyDescent="0.25">
      <c r="C36" s="11" t="s">
        <v>216</v>
      </c>
      <c r="D36" t="s">
        <v>3506</v>
      </c>
    </row>
    <row r="37" spans="3:4" x14ac:dyDescent="0.25">
      <c r="C37" s="10" t="s">
        <v>171</v>
      </c>
      <c r="D37" t="s">
        <v>3507</v>
      </c>
    </row>
    <row r="38" spans="3:4" x14ac:dyDescent="0.25">
      <c r="C38" s="10" t="s">
        <v>186</v>
      </c>
      <c r="D38" t="s">
        <v>3508</v>
      </c>
    </row>
    <row r="39" spans="3:4" x14ac:dyDescent="0.25">
      <c r="C39" s="10" t="s">
        <v>201</v>
      </c>
      <c r="D39" t="s">
        <v>3509</v>
      </c>
    </row>
    <row r="40" spans="3:4" x14ac:dyDescent="0.25">
      <c r="C40" s="11" t="s">
        <v>204</v>
      </c>
      <c r="D40" t="s">
        <v>3510</v>
      </c>
    </row>
    <row r="41" spans="3:4" x14ac:dyDescent="0.25">
      <c r="C41" s="11" t="s">
        <v>209</v>
      </c>
      <c r="D41" t="s">
        <v>3511</v>
      </c>
    </row>
    <row r="42" spans="3:4" x14ac:dyDescent="0.25">
      <c r="C42" s="11" t="s">
        <v>164</v>
      </c>
      <c r="D42" t="s">
        <v>2922</v>
      </c>
    </row>
    <row r="43" spans="3:4" x14ac:dyDescent="0.25">
      <c r="C43" s="10" t="s">
        <v>185</v>
      </c>
      <c r="D43" t="s">
        <v>3512</v>
      </c>
    </row>
    <row r="44" spans="3:4" x14ac:dyDescent="0.25">
      <c r="C44" s="11" t="s">
        <v>183</v>
      </c>
      <c r="D44" t="s">
        <v>3513</v>
      </c>
    </row>
    <row r="45" spans="3:4" x14ac:dyDescent="0.25">
      <c r="C45" s="11" t="s">
        <v>196</v>
      </c>
      <c r="D45" t="s">
        <v>3514</v>
      </c>
    </row>
    <row r="46" spans="3:4" x14ac:dyDescent="0.25">
      <c r="C46" s="11" t="s">
        <v>169</v>
      </c>
      <c r="D46" t="s">
        <v>3515</v>
      </c>
    </row>
    <row r="47" spans="3:4" x14ac:dyDescent="0.25">
      <c r="C47" s="11" t="s">
        <v>163</v>
      </c>
      <c r="D47" t="s">
        <v>163</v>
      </c>
    </row>
    <row r="48" spans="3:4" x14ac:dyDescent="0.25">
      <c r="C48" s="11" t="s">
        <v>184</v>
      </c>
      <c r="D48" t="s">
        <v>3516</v>
      </c>
    </row>
    <row r="49" spans="3:5" x14ac:dyDescent="0.25">
      <c r="C49" s="11" t="s">
        <v>199</v>
      </c>
      <c r="D49" t="s">
        <v>3517</v>
      </c>
      <c r="E49" t="s">
        <v>3402</v>
      </c>
    </row>
    <row r="50" spans="3:5" x14ac:dyDescent="0.25">
      <c r="C50" s="11" t="s">
        <v>175</v>
      </c>
      <c r="D50" t="s">
        <v>3518</v>
      </c>
    </row>
    <row r="51" spans="3:5" x14ac:dyDescent="0.25">
      <c r="C51" s="11" t="s">
        <v>206</v>
      </c>
      <c r="D51" t="s">
        <v>3519</v>
      </c>
    </row>
    <row r="52" spans="3:5" x14ac:dyDescent="0.25">
      <c r="C52" s="11" t="s">
        <v>211</v>
      </c>
      <c r="D52" t="s">
        <v>3520</v>
      </c>
    </row>
    <row r="53" spans="3:5" x14ac:dyDescent="0.25">
      <c r="C53" s="11" t="s">
        <v>220</v>
      </c>
      <c r="D53" t="s">
        <v>3521</v>
      </c>
    </row>
    <row r="54" spans="3:5" x14ac:dyDescent="0.25">
      <c r="C54" s="11" t="s">
        <v>225</v>
      </c>
      <c r="D54" t="s">
        <v>3522</v>
      </c>
    </row>
    <row r="55" spans="3:5" x14ac:dyDescent="0.25">
      <c r="C55" s="11" t="s">
        <v>221</v>
      </c>
      <c r="D55" t="s">
        <v>3523</v>
      </c>
    </row>
    <row r="56" spans="3:5" x14ac:dyDescent="0.25">
      <c r="C56" s="10" t="s">
        <v>231</v>
      </c>
      <c r="D56" t="s">
        <v>3524</v>
      </c>
    </row>
    <row r="57" spans="3:5" x14ac:dyDescent="0.25">
      <c r="C57" s="11" t="s">
        <v>218</v>
      </c>
      <c r="D57" t="s">
        <v>3525</v>
      </c>
    </row>
    <row r="58" spans="3:5" x14ac:dyDescent="0.25">
      <c r="C58" s="10" t="s">
        <v>215</v>
      </c>
      <c r="D58" t="s">
        <v>3526</v>
      </c>
    </row>
    <row r="59" spans="3:5" x14ac:dyDescent="0.25">
      <c r="C59" s="11" t="s">
        <v>180</v>
      </c>
      <c r="D59" t="s">
        <v>3527</v>
      </c>
    </row>
    <row r="60" spans="3:5" x14ac:dyDescent="0.25">
      <c r="C60" s="11" t="s">
        <v>198</v>
      </c>
      <c r="D60" t="s">
        <v>3528</v>
      </c>
    </row>
    <row r="61" spans="3:5" x14ac:dyDescent="0.25">
      <c r="C61" s="11" t="s">
        <v>230</v>
      </c>
      <c r="D61" s="11" t="s">
        <v>3529</v>
      </c>
    </row>
    <row r="62" spans="3:5" x14ac:dyDescent="0.25">
      <c r="C62" s="11" t="s">
        <v>3530</v>
      </c>
      <c r="D62" t="s">
        <v>2928</v>
      </c>
    </row>
    <row r="63" spans="3:5" x14ac:dyDescent="0.25">
      <c r="C63" s="11" t="s">
        <v>236</v>
      </c>
      <c r="D63" t="s">
        <v>3531</v>
      </c>
    </row>
    <row r="64" spans="3:5" x14ac:dyDescent="0.25">
      <c r="C64" s="11" t="s">
        <v>223</v>
      </c>
      <c r="D64" s="11" t="s">
        <v>3532</v>
      </c>
    </row>
    <row r="65" spans="3:4" x14ac:dyDescent="0.25">
      <c r="C65" s="11" t="s">
        <v>242</v>
      </c>
      <c r="D65" s="11" t="s">
        <v>3533</v>
      </c>
    </row>
    <row r="66" spans="3:4" x14ac:dyDescent="0.25">
      <c r="C66" s="11" t="s">
        <v>208</v>
      </c>
      <c r="D66" s="11" t="s">
        <v>3534</v>
      </c>
    </row>
    <row r="67" spans="3:4" x14ac:dyDescent="0.25">
      <c r="C67" s="11" t="s">
        <v>234</v>
      </c>
      <c r="D67" t="s">
        <v>3535</v>
      </c>
    </row>
    <row r="68" spans="3:4" x14ac:dyDescent="0.25">
      <c r="C68" s="11" t="s">
        <v>240</v>
      </c>
      <c r="D68" s="11" t="s">
        <v>3536</v>
      </c>
    </row>
    <row r="69" spans="3:4" x14ac:dyDescent="0.25">
      <c r="C69" s="11" t="s">
        <v>239</v>
      </c>
      <c r="D69" s="11" t="s">
        <v>239</v>
      </c>
    </row>
    <row r="70" spans="3:4" x14ac:dyDescent="0.25">
      <c r="C70" s="11" t="s">
        <v>247</v>
      </c>
      <c r="D70" s="11" t="s">
        <v>247</v>
      </c>
    </row>
    <row r="71" spans="3:4" x14ac:dyDescent="0.25">
      <c r="C71" s="11" t="s">
        <v>244</v>
      </c>
      <c r="D71" s="11" t="s">
        <v>244</v>
      </c>
    </row>
    <row r="72" spans="3:4" x14ac:dyDescent="0.25">
      <c r="C72" s="11" t="s">
        <v>190</v>
      </c>
      <c r="D72" s="11" t="s">
        <v>190</v>
      </c>
    </row>
    <row r="73" spans="3:4" x14ac:dyDescent="0.25">
      <c r="C73" s="11" t="s">
        <v>250</v>
      </c>
      <c r="D73" s="11" t="s">
        <v>3537</v>
      </c>
    </row>
    <row r="74" spans="3:4" x14ac:dyDescent="0.25">
      <c r="C74" s="11" t="s">
        <v>213</v>
      </c>
      <c r="D74" s="11" t="s">
        <v>3538</v>
      </c>
    </row>
    <row r="75" spans="3:4" x14ac:dyDescent="0.25">
      <c r="C75" s="11" t="s">
        <v>195</v>
      </c>
      <c r="D75" s="11" t="s">
        <v>195</v>
      </c>
    </row>
    <row r="76" spans="3:4" x14ac:dyDescent="0.25">
      <c r="C76" s="11" t="s">
        <v>222</v>
      </c>
      <c r="D76" s="11" t="s">
        <v>222</v>
      </c>
    </row>
    <row r="77" spans="3:4" x14ac:dyDescent="0.25">
      <c r="C77" s="11" t="s">
        <v>210</v>
      </c>
      <c r="D77" s="11" t="s">
        <v>210</v>
      </c>
    </row>
    <row r="78" spans="3:4" x14ac:dyDescent="0.25">
      <c r="C78" s="11" t="s">
        <v>245</v>
      </c>
      <c r="D78" s="11" t="s">
        <v>245</v>
      </c>
    </row>
    <row r="79" spans="3:4" x14ac:dyDescent="0.25">
      <c r="C79" s="11" t="s">
        <v>205</v>
      </c>
      <c r="D79" s="11" t="s">
        <v>205</v>
      </c>
    </row>
    <row r="80" spans="3:4" x14ac:dyDescent="0.25">
      <c r="C80" s="11" t="s">
        <v>241</v>
      </c>
      <c r="D80" s="11" t="s">
        <v>241</v>
      </c>
    </row>
    <row r="81" spans="3:4" x14ac:dyDescent="0.25">
      <c r="C81" s="11" t="s">
        <v>233</v>
      </c>
      <c r="D81" s="11" t="s">
        <v>233</v>
      </c>
    </row>
    <row r="82" spans="3:4" x14ac:dyDescent="0.25">
      <c r="C82" s="11" t="s">
        <v>248</v>
      </c>
      <c r="D82" s="11" t="s">
        <v>248</v>
      </c>
    </row>
    <row r="83" spans="3:4" x14ac:dyDescent="0.25">
      <c r="C83" s="11" t="s">
        <v>166</v>
      </c>
      <c r="D83" s="11" t="s">
        <v>166</v>
      </c>
    </row>
    <row r="84" spans="3:4" x14ac:dyDescent="0.25">
      <c r="C84" s="11" t="s">
        <v>217</v>
      </c>
      <c r="D84" s="11" t="s">
        <v>3539</v>
      </c>
    </row>
    <row r="85" spans="3:4" x14ac:dyDescent="0.25">
      <c r="C85" s="11" t="s">
        <v>197</v>
      </c>
      <c r="D85" s="11" t="s">
        <v>3540</v>
      </c>
    </row>
    <row r="86" spans="3:4" x14ac:dyDescent="0.25">
      <c r="C86" s="11" t="s">
        <v>212</v>
      </c>
      <c r="D86" s="11" t="s">
        <v>212</v>
      </c>
    </row>
    <row r="87" spans="3:4" x14ac:dyDescent="0.25">
      <c r="C87" s="11" t="s">
        <v>252</v>
      </c>
      <c r="D87" t="s">
        <v>3541</v>
      </c>
    </row>
    <row r="88" spans="3:4" x14ac:dyDescent="0.25">
      <c r="C88" s="11" t="s">
        <v>226</v>
      </c>
      <c r="D88" s="11" t="s">
        <v>226</v>
      </c>
    </row>
    <row r="89" spans="3:4" x14ac:dyDescent="0.25">
      <c r="C89" s="11" t="s">
        <v>229</v>
      </c>
      <c r="D89" s="11" t="s">
        <v>229</v>
      </c>
    </row>
    <row r="90" spans="3:4" x14ac:dyDescent="0.25">
      <c r="C90" s="11" t="s">
        <v>238</v>
      </c>
      <c r="D90" s="11" t="s">
        <v>238</v>
      </c>
    </row>
    <row r="91" spans="3:4" x14ac:dyDescent="0.25">
      <c r="C91" s="10" t="s">
        <v>228</v>
      </c>
      <c r="D91" s="10" t="s">
        <v>3542</v>
      </c>
    </row>
    <row r="92" spans="3:4" x14ac:dyDescent="0.25">
      <c r="C92" s="11" t="s">
        <v>256</v>
      </c>
      <c r="D92" t="s">
        <v>256</v>
      </c>
    </row>
    <row r="93" spans="3:4" x14ac:dyDescent="0.25">
      <c r="C93" s="11" t="s">
        <v>251</v>
      </c>
      <c r="D93" s="11" t="s">
        <v>3543</v>
      </c>
    </row>
    <row r="94" spans="3:4" x14ac:dyDescent="0.25">
      <c r="C94" s="11" t="s">
        <v>253</v>
      </c>
      <c r="D94" s="11" t="s">
        <v>253</v>
      </c>
    </row>
    <row r="95" spans="3:4" x14ac:dyDescent="0.25">
      <c r="C95" s="11" t="s">
        <v>254</v>
      </c>
      <c r="D95" s="11" t="s">
        <v>254</v>
      </c>
    </row>
    <row r="96" spans="3:4" x14ac:dyDescent="0.25">
      <c r="C96" s="10" t="s">
        <v>200</v>
      </c>
      <c r="D96" s="10" t="s">
        <v>3203</v>
      </c>
    </row>
    <row r="97" spans="1:4" x14ac:dyDescent="0.25">
      <c r="C97" s="11" t="s">
        <v>227</v>
      </c>
      <c r="D97" s="11" t="s">
        <v>227</v>
      </c>
    </row>
    <row r="98" spans="1:4" x14ac:dyDescent="0.25">
      <c r="C98" s="11" t="s">
        <v>219</v>
      </c>
      <c r="D98" s="11" t="s">
        <v>3489</v>
      </c>
    </row>
    <row r="99" spans="1:4" x14ac:dyDescent="0.25">
      <c r="C99" s="11" t="s">
        <v>224</v>
      </c>
      <c r="D99" s="11" t="s">
        <v>224</v>
      </c>
    </row>
    <row r="100" spans="1:4" x14ac:dyDescent="0.25">
      <c r="C100" s="11" t="s">
        <v>249</v>
      </c>
      <c r="D100" s="11" t="s">
        <v>249</v>
      </c>
    </row>
    <row r="101" spans="1:4" x14ac:dyDescent="0.25">
      <c r="C101" s="10" t="s">
        <v>214</v>
      </c>
      <c r="D101" s="10" t="s">
        <v>214</v>
      </c>
    </row>
    <row r="102" spans="1:4" x14ac:dyDescent="0.25">
      <c r="C102" s="11" t="s">
        <v>243</v>
      </c>
      <c r="D102" s="11" t="s">
        <v>243</v>
      </c>
    </row>
    <row r="103" spans="1:4" x14ac:dyDescent="0.25">
      <c r="C103" s="11" t="s">
        <v>246</v>
      </c>
      <c r="D103" t="s">
        <v>3544</v>
      </c>
    </row>
    <row r="104" spans="1:4" x14ac:dyDescent="0.25">
      <c r="C104" s="11" t="s">
        <v>235</v>
      </c>
      <c r="D104" s="11" t="s">
        <v>2685</v>
      </c>
    </row>
    <row r="105" spans="1:4" x14ac:dyDescent="0.25">
      <c r="C105" s="11" t="s">
        <v>255</v>
      </c>
      <c r="D105" s="11" t="s">
        <v>3545</v>
      </c>
    </row>
    <row r="107" spans="1:4" x14ac:dyDescent="0.25">
      <c r="A107" t="s">
        <v>3546</v>
      </c>
      <c r="B107" t="s">
        <v>3547</v>
      </c>
    </row>
    <row r="108" spans="1:4" x14ac:dyDescent="0.25">
      <c r="A108" t="s">
        <v>16</v>
      </c>
      <c r="B108" t="s">
        <v>3548</v>
      </c>
    </row>
    <row r="109" spans="1:4" x14ac:dyDescent="0.25">
      <c r="A109" t="s">
        <v>21</v>
      </c>
      <c r="B109" t="s">
        <v>21</v>
      </c>
    </row>
    <row r="110" spans="1:4" x14ac:dyDescent="0.25">
      <c r="A110" t="s">
        <v>27</v>
      </c>
      <c r="B110" t="s">
        <v>3549</v>
      </c>
    </row>
    <row r="111" spans="1:4" x14ac:dyDescent="0.25">
      <c r="A111" t="s">
        <v>32</v>
      </c>
      <c r="B111" t="s">
        <v>3550</v>
      </c>
    </row>
    <row r="112" spans="1:4" x14ac:dyDescent="0.25">
      <c r="A112" t="s">
        <v>36</v>
      </c>
      <c r="B112" t="s">
        <v>36</v>
      </c>
    </row>
    <row r="113" spans="1:2" x14ac:dyDescent="0.25">
      <c r="A113" t="s">
        <v>40</v>
      </c>
      <c r="B113" t="s">
        <v>3551</v>
      </c>
    </row>
    <row r="114" spans="1:2" x14ac:dyDescent="0.25">
      <c r="A114" t="s">
        <v>44</v>
      </c>
      <c r="B114" t="s">
        <v>3552</v>
      </c>
    </row>
    <row r="115" spans="1:2" x14ac:dyDescent="0.25">
      <c r="A115" t="s">
        <v>14</v>
      </c>
      <c r="B115" t="s">
        <v>14</v>
      </c>
    </row>
    <row r="116" spans="1:2" x14ac:dyDescent="0.25">
      <c r="A116" t="s">
        <v>18</v>
      </c>
      <c r="B116" t="s">
        <v>18</v>
      </c>
    </row>
    <row r="117" spans="1:2" x14ac:dyDescent="0.25">
      <c r="A117" t="s">
        <v>22</v>
      </c>
      <c r="B117" t="s">
        <v>22</v>
      </c>
    </row>
    <row r="118" spans="1:2" x14ac:dyDescent="0.25">
      <c r="A118" t="s">
        <v>28</v>
      </c>
      <c r="B118" t="s">
        <v>28</v>
      </c>
    </row>
    <row r="119" spans="1:2" x14ac:dyDescent="0.25">
      <c r="A119" t="s">
        <v>26</v>
      </c>
      <c r="B119" t="s">
        <v>26</v>
      </c>
    </row>
    <row r="120" spans="1:2" x14ac:dyDescent="0.25">
      <c r="A120" t="s">
        <v>31</v>
      </c>
      <c r="B120" t="s">
        <v>31</v>
      </c>
    </row>
    <row r="121" spans="1:2" ht="60" x14ac:dyDescent="0.25">
      <c r="A121" s="184" t="s">
        <v>35</v>
      </c>
      <c r="B121" s="184" t="s">
        <v>35</v>
      </c>
    </row>
    <row r="122" spans="1:2" x14ac:dyDescent="0.25">
      <c r="A122" t="s">
        <v>41</v>
      </c>
      <c r="B122" t="s">
        <v>41</v>
      </c>
    </row>
    <row r="123" spans="1:2" x14ac:dyDescent="0.25">
      <c r="A123" t="s">
        <v>43</v>
      </c>
      <c r="B123" t="s">
        <v>43</v>
      </c>
    </row>
    <row r="124" spans="1:2" x14ac:dyDescent="0.25">
      <c r="A124" t="s">
        <v>47</v>
      </c>
      <c r="B124" t="s">
        <v>47</v>
      </c>
    </row>
    <row r="125" spans="1:2" x14ac:dyDescent="0.25">
      <c r="A125" t="s">
        <v>50</v>
      </c>
      <c r="B125" t="s">
        <v>50</v>
      </c>
    </row>
    <row r="126" spans="1:2" x14ac:dyDescent="0.25">
      <c r="A126" t="s">
        <v>53</v>
      </c>
      <c r="B126" t="s">
        <v>53</v>
      </c>
    </row>
    <row r="128" spans="1:2" x14ac:dyDescent="0.25">
      <c r="A128" t="s">
        <v>3546</v>
      </c>
      <c r="B128" t="s">
        <v>3546</v>
      </c>
    </row>
    <row r="129" spans="1:2" x14ac:dyDescent="0.25">
      <c r="A129" t="s">
        <v>5</v>
      </c>
      <c r="B129" t="s">
        <v>3553</v>
      </c>
    </row>
    <row r="130" spans="1:2" x14ac:dyDescent="0.25">
      <c r="A130" t="s">
        <v>6</v>
      </c>
      <c r="B130" t="s">
        <v>3554</v>
      </c>
    </row>
  </sheetData>
  <sortState xmlns:xlrd2="http://schemas.microsoft.com/office/spreadsheetml/2017/richdata2" ref="D2:D954">
    <sortCondition ref="D2:D134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HC1574"/>
  <sheetViews>
    <sheetView topLeftCell="BV14" zoomScale="130" zoomScaleNormal="130" workbookViewId="0">
      <selection activeCell="CD36" sqref="CD36"/>
    </sheetView>
  </sheetViews>
  <sheetFormatPr baseColWidth="10" defaultColWidth="11.42578125" defaultRowHeight="15" x14ac:dyDescent="0.25"/>
  <cols>
    <col min="1" max="1" width="31.5703125" style="6" customWidth="1"/>
    <col min="2" max="2" width="22.140625" style="7" bestFit="1" customWidth="1"/>
    <col min="3" max="3" width="18.42578125" style="7" bestFit="1" customWidth="1"/>
    <col min="4" max="4" width="19.42578125" style="7" bestFit="1" customWidth="1"/>
    <col min="5" max="5" width="18.42578125" style="7" bestFit="1" customWidth="1"/>
    <col min="6" max="6" width="21.5703125" bestFit="1" customWidth="1"/>
    <col min="7" max="7" width="25" bestFit="1" customWidth="1"/>
    <col min="8" max="8" width="22.140625" bestFit="1" customWidth="1"/>
    <col min="9" max="9" width="30.42578125" bestFit="1" customWidth="1"/>
    <col min="10" max="10" width="13.42578125" bestFit="1" customWidth="1"/>
    <col min="11" max="11" width="21.42578125" bestFit="1" customWidth="1"/>
    <col min="12" max="12" width="13.42578125" bestFit="1" customWidth="1"/>
    <col min="13" max="13" width="13.5703125" bestFit="1" customWidth="1"/>
    <col min="14" max="14" width="25.5703125" bestFit="1" customWidth="1"/>
    <col min="15" max="15" width="19" customWidth="1"/>
    <col min="16" max="16" width="25.85546875" bestFit="1" customWidth="1"/>
    <col min="17" max="17" width="27.140625" bestFit="1" customWidth="1"/>
    <col min="18" max="18" width="23.85546875" bestFit="1" customWidth="1"/>
    <col min="91" max="91" width="29.140625" bestFit="1" customWidth="1"/>
    <col min="104" max="104" width="22.140625" bestFit="1" customWidth="1"/>
  </cols>
  <sheetData>
    <row r="1" spans="1:88" ht="16.5" thickTop="1" thickBot="1" x14ac:dyDescent="0.3">
      <c r="A1" s="208" t="s">
        <v>133</v>
      </c>
      <c r="B1" s="14" t="s">
        <v>134</v>
      </c>
      <c r="C1" s="15" t="s">
        <v>135</v>
      </c>
      <c r="D1" s="14" t="s">
        <v>136</v>
      </c>
      <c r="E1" s="14" t="s">
        <v>137</v>
      </c>
      <c r="F1" s="12" t="s">
        <v>138</v>
      </c>
      <c r="G1" s="12" t="s">
        <v>139</v>
      </c>
      <c r="H1" s="12" t="s">
        <v>140</v>
      </c>
      <c r="I1" s="12" t="s">
        <v>141</v>
      </c>
      <c r="J1" s="12" t="s">
        <v>142</v>
      </c>
      <c r="K1" s="12" t="s">
        <v>143</v>
      </c>
      <c r="L1" s="12" t="s">
        <v>144</v>
      </c>
      <c r="M1" s="12" t="s">
        <v>145</v>
      </c>
      <c r="N1" s="12" t="s">
        <v>146</v>
      </c>
      <c r="O1" s="15" t="s">
        <v>147</v>
      </c>
      <c r="P1" s="15" t="s">
        <v>148</v>
      </c>
      <c r="Q1" s="15" t="s">
        <v>149</v>
      </c>
      <c r="R1" s="15" t="s">
        <v>150</v>
      </c>
      <c r="BF1" s="1"/>
      <c r="BG1" s="1"/>
      <c r="BH1" s="1"/>
      <c r="BI1" s="1"/>
    </row>
    <row r="2" spans="1:88" ht="15.75" thickTop="1" x14ac:dyDescent="0.25">
      <c r="A2" s="20" t="s">
        <v>151</v>
      </c>
      <c r="B2" s="19" t="s">
        <v>152</v>
      </c>
      <c r="C2" s="16" t="s">
        <v>152</v>
      </c>
      <c r="D2" s="16" t="s">
        <v>152</v>
      </c>
      <c r="E2" s="16" t="s">
        <v>152</v>
      </c>
      <c r="F2" s="16" t="s">
        <v>152</v>
      </c>
      <c r="G2" s="16" t="s">
        <v>152</v>
      </c>
      <c r="H2" s="16" t="s">
        <v>152</v>
      </c>
      <c r="I2" s="16" t="s">
        <v>152</v>
      </c>
      <c r="J2" s="16" t="s">
        <v>152</v>
      </c>
      <c r="K2" s="16" t="s">
        <v>152</v>
      </c>
      <c r="L2" s="16" t="s">
        <v>152</v>
      </c>
      <c r="M2" s="16" t="s">
        <v>152</v>
      </c>
      <c r="N2" s="16" t="s">
        <v>152</v>
      </c>
      <c r="O2" s="16" t="s">
        <v>152</v>
      </c>
      <c r="P2" s="16" t="s">
        <v>152</v>
      </c>
      <c r="Q2" s="16" t="s">
        <v>152</v>
      </c>
      <c r="R2" s="17" t="s">
        <v>152</v>
      </c>
      <c r="BF2" s="9"/>
      <c r="BG2" s="9"/>
      <c r="BH2" s="9"/>
      <c r="BI2" s="9"/>
      <c r="CE2" s="1"/>
      <c r="CF2" s="207"/>
      <c r="CG2" s="207"/>
      <c r="CH2" s="207"/>
      <c r="CI2" s="207"/>
    </row>
    <row r="3" spans="1:88" x14ac:dyDescent="0.25">
      <c r="A3" s="21" t="s">
        <v>134</v>
      </c>
      <c r="B3" s="23" t="s">
        <v>153</v>
      </c>
      <c r="C3" s="25" t="s">
        <v>154</v>
      </c>
      <c r="D3" s="25" t="s">
        <v>155</v>
      </c>
      <c r="E3" s="24" t="s">
        <v>156</v>
      </c>
      <c r="F3" s="24" t="s">
        <v>3555</v>
      </c>
      <c r="G3" s="25" t="s">
        <v>158</v>
      </c>
      <c r="H3" s="27" t="s">
        <v>159</v>
      </c>
      <c r="I3" s="25" t="s">
        <v>160</v>
      </c>
      <c r="J3" s="25" t="s">
        <v>161</v>
      </c>
      <c r="K3" s="25" t="s">
        <v>162</v>
      </c>
      <c r="L3" s="25" t="s">
        <v>163</v>
      </c>
      <c r="M3" s="25" t="s">
        <v>164</v>
      </c>
      <c r="N3" s="25" t="s">
        <v>165</v>
      </c>
      <c r="O3" s="25" t="s">
        <v>166</v>
      </c>
      <c r="P3" s="25" t="s">
        <v>167</v>
      </c>
      <c r="Q3" s="25" t="s">
        <v>168</v>
      </c>
      <c r="R3" s="26" t="s">
        <v>169</v>
      </c>
      <c r="BF3" s="11"/>
      <c r="BG3" s="11"/>
      <c r="BH3" s="11"/>
      <c r="BI3" s="11"/>
      <c r="CE3" s="9"/>
      <c r="CF3" s="9"/>
      <c r="CG3" s="9"/>
      <c r="CH3" s="9"/>
      <c r="CI3" s="9"/>
    </row>
    <row r="4" spans="1:88" x14ac:dyDescent="0.25">
      <c r="A4" s="21" t="s">
        <v>135</v>
      </c>
      <c r="B4" s="23" t="s">
        <v>170</v>
      </c>
      <c r="C4" s="24" t="s">
        <v>171</v>
      </c>
      <c r="D4" s="25" t="s">
        <v>172</v>
      </c>
      <c r="E4" s="25" t="s">
        <v>173</v>
      </c>
      <c r="F4" s="25" t="s">
        <v>157</v>
      </c>
      <c r="G4" s="25" t="s">
        <v>175</v>
      </c>
      <c r="H4" s="25" t="s">
        <v>176</v>
      </c>
      <c r="I4" s="25" t="s">
        <v>177</v>
      </c>
      <c r="J4" s="25" t="s">
        <v>178</v>
      </c>
      <c r="K4" s="25" t="s">
        <v>179</v>
      </c>
      <c r="L4" s="27"/>
      <c r="M4" s="25" t="s">
        <v>180</v>
      </c>
      <c r="N4" s="25" t="s">
        <v>181</v>
      </c>
      <c r="O4" s="27"/>
      <c r="P4" s="25" t="s">
        <v>182</v>
      </c>
      <c r="Q4" s="25" t="s">
        <v>183</v>
      </c>
      <c r="R4" s="26" t="s">
        <v>184</v>
      </c>
      <c r="BF4" s="11"/>
      <c r="BG4" s="11"/>
      <c r="BI4" s="11"/>
      <c r="CE4" s="11"/>
      <c r="CF4" s="11"/>
      <c r="CG4" s="11"/>
      <c r="CH4" s="11"/>
      <c r="CI4" s="11"/>
    </row>
    <row r="5" spans="1:88" x14ac:dyDescent="0.25">
      <c r="A5" s="21" t="s">
        <v>136</v>
      </c>
      <c r="B5" s="23" t="s">
        <v>185</v>
      </c>
      <c r="C5" s="24" t="s">
        <v>186</v>
      </c>
      <c r="D5" s="25" t="s">
        <v>187</v>
      </c>
      <c r="E5" s="25" t="s">
        <v>188</v>
      </c>
      <c r="F5" s="25" t="s">
        <v>174</v>
      </c>
      <c r="G5" s="25" t="s">
        <v>190</v>
      </c>
      <c r="H5" s="27" t="s">
        <v>191</v>
      </c>
      <c r="I5" s="25" t="s">
        <v>192</v>
      </c>
      <c r="J5" s="25" t="s">
        <v>193</v>
      </c>
      <c r="K5" s="25" t="s">
        <v>194</v>
      </c>
      <c r="L5" s="27"/>
      <c r="M5" s="25" t="s">
        <v>195</v>
      </c>
      <c r="N5" s="25" t="s">
        <v>196</v>
      </c>
      <c r="O5" s="27"/>
      <c r="P5" s="25" t="s">
        <v>197</v>
      </c>
      <c r="Q5" s="25" t="s">
        <v>198</v>
      </c>
      <c r="R5" s="26" t="s">
        <v>199</v>
      </c>
      <c r="BF5" s="11"/>
      <c r="BG5" s="11"/>
      <c r="BI5" s="11"/>
      <c r="BV5" s="9"/>
      <c r="BW5" s="9"/>
      <c r="CE5" s="11"/>
      <c r="CG5" s="11"/>
      <c r="CH5" s="11"/>
      <c r="CI5" s="11"/>
    </row>
    <row r="6" spans="1:88" x14ac:dyDescent="0.25">
      <c r="A6" s="21" t="s">
        <v>137</v>
      </c>
      <c r="B6" s="23" t="s">
        <v>200</v>
      </c>
      <c r="C6" s="24" t="s">
        <v>201</v>
      </c>
      <c r="D6" s="25" t="s">
        <v>202</v>
      </c>
      <c r="E6" s="25" t="s">
        <v>203</v>
      </c>
      <c r="F6" s="25" t="s">
        <v>189</v>
      </c>
      <c r="G6" s="25" t="s">
        <v>205</v>
      </c>
      <c r="H6" s="25" t="s">
        <v>206</v>
      </c>
      <c r="I6" s="25" t="s">
        <v>207</v>
      </c>
      <c r="J6" s="25" t="s">
        <v>208</v>
      </c>
      <c r="K6" s="25" t="s">
        <v>209</v>
      </c>
      <c r="L6" s="27"/>
      <c r="M6" s="25" t="s">
        <v>210</v>
      </c>
      <c r="N6" s="25" t="s">
        <v>211</v>
      </c>
      <c r="O6" s="27"/>
      <c r="P6" s="27"/>
      <c r="Q6" s="25" t="s">
        <v>212</v>
      </c>
      <c r="R6" s="26" t="s">
        <v>213</v>
      </c>
      <c r="BF6" s="11"/>
      <c r="BG6" s="11"/>
      <c r="BI6" s="11"/>
      <c r="CE6" s="11"/>
      <c r="CG6" s="11"/>
      <c r="CH6" s="11"/>
      <c r="CI6" s="11"/>
    </row>
    <row r="7" spans="1:88" x14ac:dyDescent="0.25">
      <c r="A7" s="21" t="s">
        <v>138</v>
      </c>
      <c r="B7" s="23" t="s">
        <v>214</v>
      </c>
      <c r="C7" s="24" t="s">
        <v>215</v>
      </c>
      <c r="D7" s="25" t="s">
        <v>216</v>
      </c>
      <c r="E7" s="25" t="s">
        <v>217</v>
      </c>
      <c r="F7" s="25" t="s">
        <v>204</v>
      </c>
      <c r="G7" s="25" t="s">
        <v>219</v>
      </c>
      <c r="H7" s="25" t="s">
        <v>220</v>
      </c>
      <c r="I7" s="25" t="s">
        <v>221</v>
      </c>
      <c r="J7" s="25" t="s">
        <v>222</v>
      </c>
      <c r="K7" s="25" t="s">
        <v>223</v>
      </c>
      <c r="L7" s="27"/>
      <c r="M7" s="25" t="s">
        <v>224</v>
      </c>
      <c r="N7" s="25" t="s">
        <v>225</v>
      </c>
      <c r="O7" s="27"/>
      <c r="P7" s="27"/>
      <c r="Q7" s="25" t="s">
        <v>226</v>
      </c>
      <c r="R7" s="26" t="s">
        <v>227</v>
      </c>
      <c r="BF7" s="11"/>
      <c r="BG7" s="11"/>
      <c r="BI7" s="11"/>
      <c r="CE7" s="11"/>
      <c r="CH7" s="11"/>
      <c r="CI7" s="11"/>
      <c r="CJ7" s="9"/>
    </row>
    <row r="8" spans="1:88" x14ac:dyDescent="0.25">
      <c r="A8" s="21" t="s">
        <v>139</v>
      </c>
      <c r="B8" s="28"/>
      <c r="C8" s="24" t="s">
        <v>228</v>
      </c>
      <c r="D8" s="25" t="s">
        <v>229</v>
      </c>
      <c r="E8" s="25"/>
      <c r="F8" s="25" t="s">
        <v>218</v>
      </c>
      <c r="G8" s="27"/>
      <c r="H8" s="24" t="s">
        <v>231</v>
      </c>
      <c r="I8" s="25" t="s">
        <v>232</v>
      </c>
      <c r="J8" s="25" t="s">
        <v>233</v>
      </c>
      <c r="K8" s="25" t="s">
        <v>234</v>
      </c>
      <c r="L8" s="27"/>
      <c r="M8" s="25" t="s">
        <v>235</v>
      </c>
      <c r="N8" s="25" t="s">
        <v>236</v>
      </c>
      <c r="O8" s="27"/>
      <c r="P8" s="27"/>
      <c r="Q8" s="27"/>
      <c r="R8" s="29"/>
      <c r="BF8" s="11"/>
      <c r="BG8" s="11"/>
      <c r="BI8" s="11"/>
      <c r="CE8" s="11"/>
      <c r="CH8" s="11"/>
      <c r="CI8" s="11"/>
    </row>
    <row r="9" spans="1:88" x14ac:dyDescent="0.25">
      <c r="A9" s="21" t="s">
        <v>140</v>
      </c>
      <c r="B9" s="28"/>
      <c r="C9" s="25" t="s">
        <v>237</v>
      </c>
      <c r="D9" s="25" t="s">
        <v>238</v>
      </c>
      <c r="E9" s="24"/>
      <c r="F9" s="25" t="s">
        <v>230</v>
      </c>
      <c r="G9" s="27"/>
      <c r="H9" s="25" t="s">
        <v>240</v>
      </c>
      <c r="I9" s="27"/>
      <c r="J9" s="27"/>
      <c r="K9" s="25" t="s">
        <v>241</v>
      </c>
      <c r="L9" s="27"/>
      <c r="M9" s="27"/>
      <c r="N9" s="25" t="s">
        <v>242</v>
      </c>
      <c r="O9" s="27"/>
      <c r="P9" s="27"/>
      <c r="Q9" s="27"/>
      <c r="R9" s="29"/>
      <c r="BG9" s="11"/>
      <c r="CE9" s="11"/>
    </row>
    <row r="10" spans="1:88" x14ac:dyDescent="0.25">
      <c r="A10" s="21" t="s">
        <v>141</v>
      </c>
      <c r="B10" s="28"/>
      <c r="C10" s="25" t="s">
        <v>243</v>
      </c>
      <c r="D10" s="24"/>
      <c r="E10" s="24"/>
      <c r="F10" s="25" t="s">
        <v>239</v>
      </c>
      <c r="G10" s="27"/>
      <c r="H10" s="25" t="s">
        <v>245</v>
      </c>
      <c r="I10" s="27"/>
      <c r="J10" s="27"/>
      <c r="K10" s="25" t="s">
        <v>246</v>
      </c>
      <c r="L10" s="27"/>
      <c r="M10" s="27"/>
      <c r="N10" s="25" t="s">
        <v>247</v>
      </c>
      <c r="O10" s="27"/>
      <c r="P10" s="27"/>
      <c r="Q10" s="27"/>
      <c r="R10" s="29"/>
      <c r="BA10" s="9"/>
      <c r="BB10" s="9"/>
      <c r="BG10" s="11"/>
      <c r="CE10" s="11"/>
    </row>
    <row r="11" spans="1:88" x14ac:dyDescent="0.25">
      <c r="A11" s="21" t="s">
        <v>142</v>
      </c>
      <c r="B11" s="28"/>
      <c r="C11" s="24"/>
      <c r="D11" s="24"/>
      <c r="E11" s="24"/>
      <c r="F11" s="25" t="s">
        <v>244</v>
      </c>
      <c r="G11" s="27"/>
      <c r="H11" s="25" t="s">
        <v>249</v>
      </c>
      <c r="I11" s="27"/>
      <c r="J11" s="27"/>
      <c r="K11" s="27"/>
      <c r="L11" s="27"/>
      <c r="M11" s="27"/>
      <c r="N11" s="25" t="s">
        <v>250</v>
      </c>
      <c r="O11" s="27"/>
      <c r="P11" s="27"/>
      <c r="Q11" s="27"/>
      <c r="R11" s="29"/>
      <c r="CE11" s="11"/>
    </row>
    <row r="12" spans="1:88" x14ac:dyDescent="0.25">
      <c r="A12" s="21" t="s">
        <v>143</v>
      </c>
      <c r="B12" s="28"/>
      <c r="C12" s="24"/>
      <c r="D12" s="24"/>
      <c r="E12" s="24"/>
      <c r="F12" s="25" t="s">
        <v>248</v>
      </c>
      <c r="G12" s="27"/>
      <c r="H12" s="27"/>
      <c r="I12" s="27"/>
      <c r="J12" s="27"/>
      <c r="K12" s="27"/>
      <c r="L12" s="27"/>
      <c r="M12" s="27"/>
      <c r="N12" s="25" t="s">
        <v>252</v>
      </c>
      <c r="O12" s="27"/>
      <c r="P12" s="27"/>
      <c r="Q12" s="27"/>
      <c r="R12" s="29"/>
      <c r="CE12" s="11"/>
    </row>
    <row r="13" spans="1:88" x14ac:dyDescent="0.25">
      <c r="A13" s="21" t="s">
        <v>144</v>
      </c>
      <c r="B13" s="28"/>
      <c r="C13" s="25"/>
      <c r="D13" s="25"/>
      <c r="E13" s="25"/>
      <c r="F13" s="25"/>
      <c r="G13" s="27"/>
      <c r="H13" s="27"/>
      <c r="I13" s="27"/>
      <c r="J13" s="27"/>
      <c r="K13" s="27"/>
      <c r="L13" s="27"/>
      <c r="M13" s="27"/>
      <c r="N13" s="25" t="s">
        <v>253</v>
      </c>
      <c r="O13" s="27"/>
      <c r="P13" s="27"/>
      <c r="Q13" s="27"/>
      <c r="R13" s="29"/>
      <c r="CE13" s="11"/>
    </row>
    <row r="14" spans="1:88" x14ac:dyDescent="0.25">
      <c r="A14" s="21" t="s">
        <v>145</v>
      </c>
      <c r="B14" s="28"/>
      <c r="C14" s="25"/>
      <c r="D14" s="25"/>
      <c r="E14" s="25"/>
      <c r="F14" s="27"/>
      <c r="G14" s="27"/>
      <c r="H14" s="27"/>
      <c r="I14" s="27"/>
      <c r="J14" s="27"/>
      <c r="K14" s="27"/>
      <c r="L14" s="27"/>
      <c r="M14" s="27"/>
      <c r="N14" s="356" t="s">
        <v>254</v>
      </c>
      <c r="O14" s="27"/>
      <c r="P14" s="27"/>
      <c r="Q14" s="27"/>
      <c r="R14" s="29"/>
      <c r="CE14" s="11"/>
    </row>
    <row r="15" spans="1:88" x14ac:dyDescent="0.25">
      <c r="A15" s="21" t="s">
        <v>146</v>
      </c>
      <c r="B15" s="28"/>
      <c r="C15" s="25"/>
      <c r="D15" s="25"/>
      <c r="E15" s="25"/>
      <c r="F15" s="27"/>
      <c r="G15" s="27"/>
      <c r="H15" s="27"/>
      <c r="I15" s="27"/>
      <c r="J15" s="27"/>
      <c r="K15" s="27"/>
      <c r="L15" s="27"/>
      <c r="M15" s="354"/>
      <c r="N15" s="25" t="s">
        <v>255</v>
      </c>
      <c r="O15" s="355"/>
      <c r="P15" s="27"/>
      <c r="Q15" s="27"/>
      <c r="R15" s="29"/>
      <c r="CE15" s="11"/>
    </row>
    <row r="16" spans="1:88" x14ac:dyDescent="0.25">
      <c r="A16" s="21" t="s">
        <v>147</v>
      </c>
      <c r="B16" s="28"/>
      <c r="C16" s="25"/>
      <c r="D16" s="25"/>
      <c r="E16" s="25"/>
      <c r="F16" s="27"/>
      <c r="G16" s="27"/>
      <c r="H16" s="27"/>
      <c r="I16" s="27"/>
      <c r="J16" s="27"/>
      <c r="K16" s="27"/>
      <c r="L16" s="27"/>
      <c r="M16" s="27"/>
      <c r="N16" s="357"/>
      <c r="O16" s="27"/>
      <c r="P16" s="27"/>
      <c r="Q16" s="27"/>
      <c r="R16" s="29"/>
      <c r="CE16" s="11"/>
    </row>
    <row r="17" spans="1:211" ht="15.75" thickBot="1" x14ac:dyDescent="0.3">
      <c r="A17" s="21" t="s">
        <v>149</v>
      </c>
      <c r="B17" s="30"/>
      <c r="C17" s="31"/>
      <c r="D17" s="31"/>
      <c r="E17" s="31"/>
      <c r="F17" s="32"/>
      <c r="G17" s="32"/>
      <c r="H17" s="32"/>
      <c r="I17" s="32"/>
      <c r="J17" s="32"/>
      <c r="K17" s="32"/>
      <c r="L17" s="32"/>
      <c r="M17" s="32"/>
      <c r="N17" s="32"/>
      <c r="O17" s="32"/>
      <c r="P17" s="32"/>
      <c r="Q17" s="32"/>
      <c r="R17" s="33"/>
      <c r="CE17" s="11"/>
    </row>
    <row r="18" spans="1:211" ht="16.5" thickTop="1" thickBot="1" x14ac:dyDescent="0.3">
      <c r="A18" s="21" t="s">
        <v>150</v>
      </c>
      <c r="B18" s="8"/>
      <c r="C18" s="11"/>
      <c r="D18" s="11"/>
      <c r="E18" s="11"/>
      <c r="CE18" s="11"/>
    </row>
    <row r="19" spans="1:211" ht="15.75" thickTop="1" x14ac:dyDescent="0.25">
      <c r="A19" s="22"/>
      <c r="B19" s="8"/>
      <c r="C19" s="11"/>
      <c r="D19" s="11"/>
      <c r="E19" s="11"/>
    </row>
    <row r="20" spans="1:211" x14ac:dyDescent="0.25">
      <c r="A20" s="18"/>
      <c r="B20" s="8"/>
      <c r="C20" s="11"/>
      <c r="D20" s="11"/>
      <c r="E20" s="11"/>
    </row>
    <row r="21" spans="1:211" x14ac:dyDescent="0.25">
      <c r="A21" s="18"/>
      <c r="B21" s="8"/>
      <c r="C21" s="11"/>
      <c r="D21" s="11"/>
      <c r="E21" s="11"/>
    </row>
    <row r="22" spans="1:211" x14ac:dyDescent="0.25">
      <c r="A22" s="18"/>
      <c r="B22" s="8"/>
      <c r="C22" s="11"/>
      <c r="D22" s="11"/>
      <c r="E22" s="11"/>
    </row>
    <row r="23" spans="1:211" x14ac:dyDescent="0.25">
      <c r="A23" s="18"/>
      <c r="B23" s="8"/>
      <c r="C23" s="11"/>
      <c r="D23" s="11"/>
      <c r="E23" s="11"/>
    </row>
    <row r="24" spans="1:211" ht="15.75" thickBot="1" x14ac:dyDescent="0.3">
      <c r="A24" s="18"/>
      <c r="B24" s="8"/>
      <c r="C24" s="10"/>
      <c r="D24" s="10"/>
      <c r="E24" s="10"/>
    </row>
    <row r="25" spans="1:211" s="34" customFormat="1" ht="16.5" thickTop="1" thickBot="1" x14ac:dyDescent="0.3">
      <c r="A25" s="388" t="s">
        <v>134</v>
      </c>
      <c r="B25" s="389"/>
      <c r="C25" s="389"/>
      <c r="D25" s="389"/>
      <c r="E25" s="390"/>
      <c r="F25" s="391" t="s">
        <v>135</v>
      </c>
      <c r="G25" s="391"/>
      <c r="H25" s="391"/>
      <c r="I25" s="391"/>
      <c r="J25" s="391"/>
      <c r="K25" s="391"/>
      <c r="L25" s="391"/>
      <c r="M25" s="391"/>
      <c r="N25" s="392" t="s">
        <v>136</v>
      </c>
      <c r="O25" s="391"/>
      <c r="P25" s="391"/>
      <c r="Q25" s="391"/>
      <c r="R25" s="391"/>
      <c r="S25" s="391"/>
      <c r="T25" s="393"/>
      <c r="U25" s="391" t="s">
        <v>137</v>
      </c>
      <c r="V25" s="391"/>
      <c r="W25" s="391"/>
      <c r="X25" s="391"/>
      <c r="Y25" s="391"/>
      <c r="Z25" s="394" t="s">
        <v>138</v>
      </c>
      <c r="AA25" s="387"/>
      <c r="AB25" s="387"/>
      <c r="AC25" s="387"/>
      <c r="AD25" s="387"/>
      <c r="AE25" s="387"/>
      <c r="AF25" s="387"/>
      <c r="AG25" s="387"/>
      <c r="AH25" s="387"/>
      <c r="AI25" s="395"/>
      <c r="AJ25" s="387" t="s">
        <v>139</v>
      </c>
      <c r="AK25" s="387"/>
      <c r="AL25" s="387"/>
      <c r="AM25" s="387"/>
      <c r="AN25" s="387"/>
      <c r="AO25" s="387"/>
      <c r="AP25" s="395" t="s">
        <v>140</v>
      </c>
      <c r="AQ25" s="396"/>
      <c r="AR25" s="396"/>
      <c r="AS25" s="396"/>
      <c r="AT25" s="396"/>
      <c r="AU25" s="396"/>
      <c r="AV25" s="396"/>
      <c r="AW25" s="396"/>
      <c r="AX25" s="394"/>
      <c r="AY25" s="387" t="s">
        <v>141</v>
      </c>
      <c r="AZ25" s="387"/>
      <c r="BA25" s="387"/>
      <c r="BB25" s="387"/>
      <c r="BC25" s="387"/>
      <c r="BD25" s="387"/>
      <c r="BE25" s="394" t="s">
        <v>142</v>
      </c>
      <c r="BF25" s="387"/>
      <c r="BG25" s="387"/>
      <c r="BH25" s="387"/>
      <c r="BI25" s="387"/>
      <c r="BJ25" s="395"/>
      <c r="BK25" s="387" t="s">
        <v>143</v>
      </c>
      <c r="BL25" s="387"/>
      <c r="BM25" s="387"/>
      <c r="BN25" s="387"/>
      <c r="BO25" s="387"/>
      <c r="BP25" s="387"/>
      <c r="BQ25" s="387"/>
      <c r="BR25" s="387"/>
      <c r="BS25" s="89" t="s">
        <v>144</v>
      </c>
      <c r="BT25" s="387" t="s">
        <v>145</v>
      </c>
      <c r="BU25" s="387"/>
      <c r="BV25" s="387"/>
      <c r="BW25" s="387"/>
      <c r="BX25" s="387"/>
      <c r="BY25" s="387"/>
      <c r="BZ25" s="387" t="s">
        <v>146</v>
      </c>
      <c r="CA25" s="387"/>
      <c r="CB25" s="387"/>
      <c r="CC25" s="387"/>
      <c r="CD25" s="387"/>
      <c r="CE25" s="387"/>
      <c r="CF25" s="387"/>
      <c r="CG25" s="387"/>
      <c r="CH25" s="387"/>
      <c r="CI25" s="387"/>
      <c r="CJ25" s="387"/>
      <c r="CK25" s="387"/>
      <c r="CL25" s="395"/>
      <c r="CM25" s="36" t="s">
        <v>147</v>
      </c>
      <c r="CN25" s="392" t="s">
        <v>148</v>
      </c>
      <c r="CO25" s="391"/>
      <c r="CP25" s="393"/>
      <c r="CQ25" s="391" t="s">
        <v>149</v>
      </c>
      <c r="CR25" s="391"/>
      <c r="CS25" s="391"/>
      <c r="CT25" s="391"/>
      <c r="CU25" s="391"/>
      <c r="CV25" s="392" t="s">
        <v>150</v>
      </c>
      <c r="CW25" s="391"/>
      <c r="CX25" s="391"/>
      <c r="CY25" s="391"/>
      <c r="CZ25" s="397"/>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s="35"/>
    </row>
    <row r="26" spans="1:211" s="13" customFormat="1" ht="16.5" thickTop="1" thickBot="1" x14ac:dyDescent="0.3">
      <c r="A26" s="37" t="s">
        <v>214</v>
      </c>
      <c r="B26" s="38" t="s">
        <v>200</v>
      </c>
      <c r="C26" s="38" t="s">
        <v>170</v>
      </c>
      <c r="D26" s="38" t="s">
        <v>153</v>
      </c>
      <c r="E26" s="61" t="s">
        <v>185</v>
      </c>
      <c r="F26" s="74" t="s">
        <v>186</v>
      </c>
      <c r="G26" s="38" t="s">
        <v>171</v>
      </c>
      <c r="H26" s="38" t="s">
        <v>201</v>
      </c>
      <c r="I26" s="38" t="s">
        <v>228</v>
      </c>
      <c r="J26" s="38" t="s">
        <v>215</v>
      </c>
      <c r="K26" s="39" t="s">
        <v>256</v>
      </c>
      <c r="L26" s="39" t="s">
        <v>243</v>
      </c>
      <c r="M26" s="75" t="s">
        <v>154</v>
      </c>
      <c r="N26" s="68" t="s">
        <v>172</v>
      </c>
      <c r="O26" s="39" t="s">
        <v>155</v>
      </c>
      <c r="P26" s="39" t="s">
        <v>187</v>
      </c>
      <c r="Q26" s="39" t="s">
        <v>202</v>
      </c>
      <c r="R26" s="39" t="s">
        <v>216</v>
      </c>
      <c r="S26" s="39" t="s">
        <v>238</v>
      </c>
      <c r="T26" s="41" t="s">
        <v>229</v>
      </c>
      <c r="U26" s="88" t="s">
        <v>203</v>
      </c>
      <c r="V26" s="39" t="s">
        <v>173</v>
      </c>
      <c r="W26" s="38" t="s">
        <v>156</v>
      </c>
      <c r="X26" s="39" t="s">
        <v>188</v>
      </c>
      <c r="Y26" s="75" t="s">
        <v>217</v>
      </c>
      <c r="Z26" s="68" t="s">
        <v>189</v>
      </c>
      <c r="AA26" s="39" t="s">
        <v>248</v>
      </c>
      <c r="AB26" s="39" t="s">
        <v>174</v>
      </c>
      <c r="AC26" s="39" t="s">
        <v>239</v>
      </c>
      <c r="AD26" s="39" t="s">
        <v>204</v>
      </c>
      <c r="AE26" s="39" t="s">
        <v>3555</v>
      </c>
      <c r="AF26" s="39" t="s">
        <v>230</v>
      </c>
      <c r="AG26" s="39" t="s">
        <v>157</v>
      </c>
      <c r="AH26" s="39" t="s">
        <v>218</v>
      </c>
      <c r="AI26" s="41" t="s">
        <v>244</v>
      </c>
      <c r="AJ26" s="88" t="s">
        <v>158</v>
      </c>
      <c r="AK26" s="39" t="s">
        <v>190</v>
      </c>
      <c r="AL26" s="39" t="s">
        <v>219</v>
      </c>
      <c r="AM26" s="39" t="s">
        <v>257</v>
      </c>
      <c r="AN26" s="39" t="s">
        <v>175</v>
      </c>
      <c r="AO26" s="75" t="s">
        <v>205</v>
      </c>
      <c r="AP26" s="68" t="s">
        <v>206</v>
      </c>
      <c r="AQ26" s="39" t="s">
        <v>240</v>
      </c>
      <c r="AR26" s="39" t="s">
        <v>220</v>
      </c>
      <c r="AS26" s="38" t="s">
        <v>231</v>
      </c>
      <c r="AT26" s="39" t="s">
        <v>249</v>
      </c>
      <c r="AU26" s="39" t="s">
        <v>176</v>
      </c>
      <c r="AV26" s="41" t="s">
        <v>245</v>
      </c>
      <c r="AW26" s="68" t="s">
        <v>159</v>
      </c>
      <c r="AX26" s="39" t="s">
        <v>191</v>
      </c>
      <c r="AY26" s="88" t="s">
        <v>232</v>
      </c>
      <c r="AZ26" s="39" t="s">
        <v>221</v>
      </c>
      <c r="BA26" s="39" t="s">
        <v>192</v>
      </c>
      <c r="BB26" s="39" t="s">
        <v>207</v>
      </c>
      <c r="BC26" s="39" t="s">
        <v>177</v>
      </c>
      <c r="BD26" s="75" t="s">
        <v>160</v>
      </c>
      <c r="BE26" s="68" t="s">
        <v>161</v>
      </c>
      <c r="BF26" s="39" t="s">
        <v>193</v>
      </c>
      <c r="BG26" s="39" t="s">
        <v>178</v>
      </c>
      <c r="BH26" s="39" t="s">
        <v>222</v>
      </c>
      <c r="BI26" s="39" t="s">
        <v>233</v>
      </c>
      <c r="BJ26" s="41" t="s">
        <v>208</v>
      </c>
      <c r="BK26" s="88" t="s">
        <v>194</v>
      </c>
      <c r="BL26" s="39" t="s">
        <v>246</v>
      </c>
      <c r="BM26" s="39" t="s">
        <v>241</v>
      </c>
      <c r="BN26" s="39" t="s">
        <v>209</v>
      </c>
      <c r="BO26" s="39" t="s">
        <v>179</v>
      </c>
      <c r="BP26" s="39" t="s">
        <v>234</v>
      </c>
      <c r="BQ26" s="39" t="s">
        <v>223</v>
      </c>
      <c r="BR26" s="75" t="s">
        <v>162</v>
      </c>
      <c r="BS26" s="90" t="s">
        <v>163</v>
      </c>
      <c r="BT26" s="88" t="s">
        <v>210</v>
      </c>
      <c r="BU26" s="39" t="s">
        <v>224</v>
      </c>
      <c r="BV26" s="39" t="s">
        <v>235</v>
      </c>
      <c r="BW26" s="39" t="s">
        <v>180</v>
      </c>
      <c r="BX26" s="39" t="s">
        <v>195</v>
      </c>
      <c r="BY26" s="75" t="s">
        <v>164</v>
      </c>
      <c r="BZ26" s="39" t="s">
        <v>165</v>
      </c>
      <c r="CA26" s="39" t="s">
        <v>252</v>
      </c>
      <c r="CB26" s="39" t="s">
        <v>242</v>
      </c>
      <c r="CC26" s="39" t="s">
        <v>254</v>
      </c>
      <c r="CD26" s="39" t="s">
        <v>211</v>
      </c>
      <c r="CE26" s="39" t="s">
        <v>196</v>
      </c>
      <c r="CF26" s="39" t="s">
        <v>247</v>
      </c>
      <c r="CG26" s="39" t="s">
        <v>250</v>
      </c>
      <c r="CH26" s="39" t="s">
        <v>253</v>
      </c>
      <c r="CI26" s="39" t="s">
        <v>236</v>
      </c>
      <c r="CJ26" s="39" t="s">
        <v>225</v>
      </c>
      <c r="CK26" s="39" t="s">
        <v>181</v>
      </c>
      <c r="CL26" s="41" t="s">
        <v>255</v>
      </c>
      <c r="CM26" s="94" t="s">
        <v>166</v>
      </c>
      <c r="CN26" s="68" t="s">
        <v>167</v>
      </c>
      <c r="CO26" s="39" t="s">
        <v>197</v>
      </c>
      <c r="CP26" s="41" t="s">
        <v>182</v>
      </c>
      <c r="CQ26" s="88" t="s">
        <v>212</v>
      </c>
      <c r="CR26" s="39" t="s">
        <v>168</v>
      </c>
      <c r="CS26" s="39" t="s">
        <v>198</v>
      </c>
      <c r="CT26" s="39" t="s">
        <v>183</v>
      </c>
      <c r="CU26" s="75" t="s">
        <v>226</v>
      </c>
      <c r="CV26" s="68" t="s">
        <v>184</v>
      </c>
      <c r="CW26" s="39" t="s">
        <v>213</v>
      </c>
      <c r="CX26" s="39" t="s">
        <v>169</v>
      </c>
      <c r="CY26" s="39" t="s">
        <v>227</v>
      </c>
      <c r="CZ26" s="40" t="s">
        <v>199</v>
      </c>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row>
    <row r="27" spans="1:211" ht="15.75" thickTop="1" x14ac:dyDescent="0.25">
      <c r="A27" s="56" t="s">
        <v>258</v>
      </c>
      <c r="B27" s="57" t="s">
        <v>259</v>
      </c>
      <c r="C27" s="57" t="s">
        <v>259</v>
      </c>
      <c r="D27" s="57" t="s">
        <v>259</v>
      </c>
      <c r="E27" s="62" t="s">
        <v>259</v>
      </c>
      <c r="F27" s="76" t="s">
        <v>259</v>
      </c>
      <c r="G27" s="57" t="s">
        <v>259</v>
      </c>
      <c r="H27" s="57" t="s">
        <v>259</v>
      </c>
      <c r="I27" s="57" t="s">
        <v>259</v>
      </c>
      <c r="J27" s="57" t="s">
        <v>259</v>
      </c>
      <c r="K27" s="57" t="s">
        <v>259</v>
      </c>
      <c r="L27" s="57" t="s">
        <v>259</v>
      </c>
      <c r="M27" s="77" t="s">
        <v>259</v>
      </c>
      <c r="N27" s="69" t="s">
        <v>259</v>
      </c>
      <c r="O27" s="57" t="s">
        <v>259</v>
      </c>
      <c r="P27" s="57" t="s">
        <v>259</v>
      </c>
      <c r="Q27" s="57" t="s">
        <v>259</v>
      </c>
      <c r="R27" s="57" t="s">
        <v>259</v>
      </c>
      <c r="S27" s="57" t="s">
        <v>259</v>
      </c>
      <c r="T27" s="62" t="s">
        <v>259</v>
      </c>
      <c r="U27" s="76" t="s">
        <v>259</v>
      </c>
      <c r="V27" s="57" t="s">
        <v>259</v>
      </c>
      <c r="W27" s="57" t="s">
        <v>259</v>
      </c>
      <c r="X27" s="57" t="s">
        <v>259</v>
      </c>
      <c r="Y27" s="77" t="s">
        <v>259</v>
      </c>
      <c r="Z27" s="69" t="s">
        <v>259</v>
      </c>
      <c r="AA27" s="57" t="s">
        <v>259</v>
      </c>
      <c r="AB27" s="57" t="s">
        <v>259</v>
      </c>
      <c r="AC27" s="57" t="s">
        <v>259</v>
      </c>
      <c r="AD27" s="57" t="s">
        <v>259</v>
      </c>
      <c r="AE27" s="57" t="s">
        <v>259</v>
      </c>
      <c r="AF27" s="57" t="s">
        <v>259</v>
      </c>
      <c r="AG27" s="57" t="s">
        <v>259</v>
      </c>
      <c r="AH27" s="57" t="s">
        <v>259</v>
      </c>
      <c r="AI27" s="62" t="s">
        <v>259</v>
      </c>
      <c r="AJ27" s="76" t="s">
        <v>259</v>
      </c>
      <c r="AK27" s="57" t="s">
        <v>259</v>
      </c>
      <c r="AL27" s="57" t="s">
        <v>259</v>
      </c>
      <c r="AM27" s="57" t="s">
        <v>259</v>
      </c>
      <c r="AN27" s="57" t="s">
        <v>259</v>
      </c>
      <c r="AO27" s="77" t="s">
        <v>259</v>
      </c>
      <c r="AP27" s="69" t="s">
        <v>259</v>
      </c>
      <c r="AQ27" s="57" t="s">
        <v>259</v>
      </c>
      <c r="AR27" s="57" t="s">
        <v>259</v>
      </c>
      <c r="AS27" s="57" t="s">
        <v>259</v>
      </c>
      <c r="AT27" s="57" t="s">
        <v>259</v>
      </c>
      <c r="AU27" s="57" t="s">
        <v>259</v>
      </c>
      <c r="AV27" s="62" t="s">
        <v>259</v>
      </c>
      <c r="AW27" s="69" t="s">
        <v>259</v>
      </c>
      <c r="AX27" s="57" t="s">
        <v>259</v>
      </c>
      <c r="AY27" s="76" t="s">
        <v>259</v>
      </c>
      <c r="AZ27" s="57" t="s">
        <v>259</v>
      </c>
      <c r="BA27" s="57" t="s">
        <v>259</v>
      </c>
      <c r="BB27" s="57" t="s">
        <v>259</v>
      </c>
      <c r="BC27" s="57" t="s">
        <v>259</v>
      </c>
      <c r="BD27" s="77" t="s">
        <v>259</v>
      </c>
      <c r="BE27" s="69" t="s">
        <v>259</v>
      </c>
      <c r="BF27" s="57" t="s">
        <v>259</v>
      </c>
      <c r="BG27" s="57" t="s">
        <v>259</v>
      </c>
      <c r="BH27" s="57" t="s">
        <v>259</v>
      </c>
      <c r="BI27" s="57" t="s">
        <v>259</v>
      </c>
      <c r="BJ27" s="62" t="s">
        <v>259</v>
      </c>
      <c r="BK27" s="76" t="s">
        <v>259</v>
      </c>
      <c r="BL27" s="57" t="s">
        <v>259</v>
      </c>
      <c r="BM27" s="57" t="s">
        <v>259</v>
      </c>
      <c r="BN27" s="57" t="s">
        <v>259</v>
      </c>
      <c r="BO27" s="57" t="s">
        <v>259</v>
      </c>
      <c r="BP27" s="57" t="s">
        <v>259</v>
      </c>
      <c r="BQ27" s="57" t="s">
        <v>259</v>
      </c>
      <c r="BR27" s="77" t="s">
        <v>259</v>
      </c>
      <c r="BS27" s="91" t="s">
        <v>259</v>
      </c>
      <c r="BT27" s="76" t="s">
        <v>259</v>
      </c>
      <c r="BU27" s="57" t="s">
        <v>259</v>
      </c>
      <c r="BV27" s="57" t="s">
        <v>259</v>
      </c>
      <c r="BW27" s="57" t="s">
        <v>259</v>
      </c>
      <c r="BX27" s="57" t="s">
        <v>259</v>
      </c>
      <c r="BY27" s="77" t="s">
        <v>259</v>
      </c>
      <c r="BZ27" s="57" t="s">
        <v>259</v>
      </c>
      <c r="CA27" s="57" t="s">
        <v>259</v>
      </c>
      <c r="CB27" s="57" t="s">
        <v>259</v>
      </c>
      <c r="CC27" s="57" t="s">
        <v>259</v>
      </c>
      <c r="CD27" s="57" t="s">
        <v>259</v>
      </c>
      <c r="CE27" s="57" t="s">
        <v>259</v>
      </c>
      <c r="CF27" s="57" t="s">
        <v>259</v>
      </c>
      <c r="CG27" s="57" t="s">
        <v>259</v>
      </c>
      <c r="CH27" s="57" t="s">
        <v>259</v>
      </c>
      <c r="CI27" s="57" t="s">
        <v>259</v>
      </c>
      <c r="CJ27" s="57" t="s">
        <v>259</v>
      </c>
      <c r="CK27" s="57" t="s">
        <v>259</v>
      </c>
      <c r="CL27" s="62" t="s">
        <v>259</v>
      </c>
      <c r="CM27" s="95" t="s">
        <v>259</v>
      </c>
      <c r="CN27" s="69" t="s">
        <v>259</v>
      </c>
      <c r="CO27" s="57" t="s">
        <v>259</v>
      </c>
      <c r="CP27" s="62" t="s">
        <v>259</v>
      </c>
      <c r="CQ27" s="76" t="s">
        <v>259</v>
      </c>
      <c r="CR27" s="57" t="s">
        <v>259</v>
      </c>
      <c r="CS27" s="57" t="s">
        <v>259</v>
      </c>
      <c r="CT27" s="57" t="s">
        <v>259</v>
      </c>
      <c r="CU27" s="77" t="s">
        <v>259</v>
      </c>
      <c r="CV27" s="69" t="s">
        <v>259</v>
      </c>
      <c r="CW27" s="57" t="s">
        <v>259</v>
      </c>
      <c r="CX27" s="57" t="s">
        <v>259</v>
      </c>
      <c r="CY27" s="57" t="s">
        <v>259</v>
      </c>
      <c r="CZ27" s="58" t="s">
        <v>259</v>
      </c>
    </row>
    <row r="28" spans="1:211" x14ac:dyDescent="0.25">
      <c r="A28" s="42" t="s">
        <v>260</v>
      </c>
      <c r="B28" s="59" t="s">
        <v>261</v>
      </c>
      <c r="C28" s="59" t="s">
        <v>262</v>
      </c>
      <c r="D28" s="59" t="s">
        <v>263</v>
      </c>
      <c r="E28" s="63" t="s">
        <v>264</v>
      </c>
      <c r="F28" s="78" t="s">
        <v>265</v>
      </c>
      <c r="G28" s="59" t="s">
        <v>266</v>
      </c>
      <c r="H28" s="59" t="s">
        <v>267</v>
      </c>
      <c r="I28" s="59" t="s">
        <v>268</v>
      </c>
      <c r="J28" s="59" t="s">
        <v>269</v>
      </c>
      <c r="K28" s="59" t="s">
        <v>270</v>
      </c>
      <c r="L28" s="59" t="s">
        <v>271</v>
      </c>
      <c r="M28" s="79" t="s">
        <v>272</v>
      </c>
      <c r="N28" s="70" t="s">
        <v>273</v>
      </c>
      <c r="O28" s="59" t="s">
        <v>274</v>
      </c>
      <c r="P28" s="59" t="s">
        <v>275</v>
      </c>
      <c r="Q28" s="59" t="s">
        <v>276</v>
      </c>
      <c r="R28" s="59" t="s">
        <v>277</v>
      </c>
      <c r="S28" s="59" t="s">
        <v>278</v>
      </c>
      <c r="T28" s="63" t="s">
        <v>279</v>
      </c>
      <c r="U28" s="78" t="s">
        <v>280</v>
      </c>
      <c r="V28" s="59" t="s">
        <v>281</v>
      </c>
      <c r="W28" s="59" t="s">
        <v>282</v>
      </c>
      <c r="X28" s="59" t="s">
        <v>283</v>
      </c>
      <c r="Y28" s="79" t="s">
        <v>284</v>
      </c>
      <c r="Z28" s="70" t="s">
        <v>285</v>
      </c>
      <c r="AA28" s="59" t="s">
        <v>286</v>
      </c>
      <c r="AB28" s="59" t="s">
        <v>287</v>
      </c>
      <c r="AC28" s="59" t="s">
        <v>288</v>
      </c>
      <c r="AD28" s="59" t="s">
        <v>289</v>
      </c>
      <c r="AE28" s="59" t="s">
        <v>290</v>
      </c>
      <c r="AF28" s="59" t="s">
        <v>291</v>
      </c>
      <c r="AG28" s="59" t="s">
        <v>292</v>
      </c>
      <c r="AH28" s="59" t="s">
        <v>293</v>
      </c>
      <c r="AI28" s="63" t="s">
        <v>294</v>
      </c>
      <c r="AJ28" s="78" t="s">
        <v>295</v>
      </c>
      <c r="AK28" s="59" t="s">
        <v>296</v>
      </c>
      <c r="AL28" s="43" t="s">
        <v>297</v>
      </c>
      <c r="AM28" s="59" t="s">
        <v>298</v>
      </c>
      <c r="AN28" s="59" t="s">
        <v>299</v>
      </c>
      <c r="AO28" s="79" t="s">
        <v>300</v>
      </c>
      <c r="AP28" s="70" t="s">
        <v>301</v>
      </c>
      <c r="AQ28" s="43" t="s">
        <v>302</v>
      </c>
      <c r="AR28" s="59" t="s">
        <v>303</v>
      </c>
      <c r="AS28" s="59" t="s">
        <v>304</v>
      </c>
      <c r="AT28" s="59" t="s">
        <v>305</v>
      </c>
      <c r="AU28" s="59" t="s">
        <v>306</v>
      </c>
      <c r="AV28" s="63" t="s">
        <v>307</v>
      </c>
      <c r="AW28" s="70" t="s">
        <v>308</v>
      </c>
      <c r="AX28" s="59" t="s">
        <v>309</v>
      </c>
      <c r="AY28" s="78" t="s">
        <v>310</v>
      </c>
      <c r="AZ28" s="59" t="s">
        <v>311</v>
      </c>
      <c r="BA28" s="59" t="s">
        <v>312</v>
      </c>
      <c r="BB28" s="59" t="s">
        <v>313</v>
      </c>
      <c r="BC28" s="59" t="s">
        <v>314</v>
      </c>
      <c r="BD28" s="79" t="s">
        <v>315</v>
      </c>
      <c r="BE28" s="70" t="s">
        <v>316</v>
      </c>
      <c r="BF28" s="59" t="s">
        <v>317</v>
      </c>
      <c r="BG28" s="59" t="s">
        <v>318</v>
      </c>
      <c r="BH28" s="59" t="s">
        <v>319</v>
      </c>
      <c r="BI28" s="59" t="s">
        <v>320</v>
      </c>
      <c r="BJ28" s="63" t="s">
        <v>321</v>
      </c>
      <c r="BK28" s="78" t="s">
        <v>322</v>
      </c>
      <c r="BL28" s="59" t="s">
        <v>323</v>
      </c>
      <c r="BM28" s="59" t="s">
        <v>324</v>
      </c>
      <c r="BN28" s="59" t="s">
        <v>325</v>
      </c>
      <c r="BO28" s="59" t="s">
        <v>326</v>
      </c>
      <c r="BP28" s="59" t="s">
        <v>327</v>
      </c>
      <c r="BQ28" s="59" t="s">
        <v>328</v>
      </c>
      <c r="BR28" s="79" t="s">
        <v>329</v>
      </c>
      <c r="BS28" s="92" t="s">
        <v>330</v>
      </c>
      <c r="BT28" s="78" t="s">
        <v>331</v>
      </c>
      <c r="BU28" s="59" t="s">
        <v>332</v>
      </c>
      <c r="BV28" s="59" t="s">
        <v>333</v>
      </c>
      <c r="BW28" s="59" t="s">
        <v>334</v>
      </c>
      <c r="BX28" s="59" t="s">
        <v>335</v>
      </c>
      <c r="BY28" s="79" t="s">
        <v>336</v>
      </c>
      <c r="BZ28" s="59" t="s">
        <v>337</v>
      </c>
      <c r="CA28" s="59" t="s">
        <v>338</v>
      </c>
      <c r="CB28" s="59" t="s">
        <v>339</v>
      </c>
      <c r="CC28" s="59" t="s">
        <v>340</v>
      </c>
      <c r="CD28" s="59" t="s">
        <v>341</v>
      </c>
      <c r="CE28" s="59" t="s">
        <v>342</v>
      </c>
      <c r="CF28" s="59" t="s">
        <v>343</v>
      </c>
      <c r="CG28" s="59" t="s">
        <v>344</v>
      </c>
      <c r="CH28" s="59" t="s">
        <v>345</v>
      </c>
      <c r="CI28" s="59" t="s">
        <v>346</v>
      </c>
      <c r="CJ28" s="59" t="s">
        <v>347</v>
      </c>
      <c r="CK28" s="59" t="s">
        <v>348</v>
      </c>
      <c r="CL28" s="63" t="s">
        <v>349</v>
      </c>
      <c r="CM28" s="96" t="s">
        <v>350</v>
      </c>
      <c r="CN28" s="70" t="s">
        <v>351</v>
      </c>
      <c r="CO28" s="59" t="s">
        <v>352</v>
      </c>
      <c r="CP28" s="63" t="s">
        <v>353</v>
      </c>
      <c r="CQ28" s="78" t="s">
        <v>354</v>
      </c>
      <c r="CR28" s="59" t="s">
        <v>355</v>
      </c>
      <c r="CS28" s="59" t="s">
        <v>356</v>
      </c>
      <c r="CT28" s="59" t="s">
        <v>357</v>
      </c>
      <c r="CU28" s="79" t="s">
        <v>358</v>
      </c>
      <c r="CV28" s="70" t="s">
        <v>359</v>
      </c>
      <c r="CW28" s="59" t="s">
        <v>360</v>
      </c>
      <c r="CX28" s="59" t="s">
        <v>361</v>
      </c>
      <c r="CY28" s="59" t="s">
        <v>362</v>
      </c>
      <c r="CZ28" s="60" t="s">
        <v>363</v>
      </c>
    </row>
    <row r="29" spans="1:211" x14ac:dyDescent="0.25">
      <c r="A29" s="42" t="s">
        <v>364</v>
      </c>
      <c r="B29" s="45"/>
      <c r="C29" s="43" t="s">
        <v>365</v>
      </c>
      <c r="D29" s="43" t="s">
        <v>366</v>
      </c>
      <c r="E29" s="64" t="s">
        <v>367</v>
      </c>
      <c r="F29" s="80" t="s">
        <v>368</v>
      </c>
      <c r="G29" s="43" t="s">
        <v>369</v>
      </c>
      <c r="H29" s="43" t="s">
        <v>370</v>
      </c>
      <c r="I29" s="43" t="s">
        <v>371</v>
      </c>
      <c r="J29" s="43" t="s">
        <v>372</v>
      </c>
      <c r="K29" s="43" t="s">
        <v>373</v>
      </c>
      <c r="L29" s="43" t="s">
        <v>374</v>
      </c>
      <c r="M29" s="81" t="s">
        <v>375</v>
      </c>
      <c r="N29" s="71" t="s">
        <v>376</v>
      </c>
      <c r="O29" s="43" t="s">
        <v>377</v>
      </c>
      <c r="P29" s="43" t="s">
        <v>378</v>
      </c>
      <c r="Q29" s="43" t="s">
        <v>379</v>
      </c>
      <c r="R29" s="43" t="s">
        <v>380</v>
      </c>
      <c r="S29" s="43" t="s">
        <v>381</v>
      </c>
      <c r="T29" s="64" t="s">
        <v>382</v>
      </c>
      <c r="U29" s="80" t="s">
        <v>383</v>
      </c>
      <c r="V29" s="43" t="s">
        <v>384</v>
      </c>
      <c r="W29" s="43" t="s">
        <v>385</v>
      </c>
      <c r="X29" s="43" t="s">
        <v>386</v>
      </c>
      <c r="Y29" s="81" t="s">
        <v>387</v>
      </c>
      <c r="Z29" s="71" t="s">
        <v>388</v>
      </c>
      <c r="AA29" s="43" t="s">
        <v>389</v>
      </c>
      <c r="AB29" s="43" t="s">
        <v>390</v>
      </c>
      <c r="AC29" s="46"/>
      <c r="AD29" s="43" t="s">
        <v>391</v>
      </c>
      <c r="AE29" s="43" t="s">
        <v>392</v>
      </c>
      <c r="AF29" s="43" t="s">
        <v>393</v>
      </c>
      <c r="AG29" s="43" t="s">
        <v>394</v>
      </c>
      <c r="AH29" s="43" t="s">
        <v>395</v>
      </c>
      <c r="AI29" s="64" t="s">
        <v>396</v>
      </c>
      <c r="AJ29" s="80" t="s">
        <v>397</v>
      </c>
      <c r="AK29" s="43" t="s">
        <v>398</v>
      </c>
      <c r="AL29" s="43" t="s">
        <v>399</v>
      </c>
      <c r="AM29" s="43" t="s">
        <v>400</v>
      </c>
      <c r="AN29" s="43" t="s">
        <v>401</v>
      </c>
      <c r="AO29" s="81" t="s">
        <v>402</v>
      </c>
      <c r="AP29" s="71" t="s">
        <v>403</v>
      </c>
      <c r="AQ29" s="43" t="s">
        <v>404</v>
      </c>
      <c r="AR29" s="43" t="s">
        <v>405</v>
      </c>
      <c r="AS29" s="43" t="s">
        <v>406</v>
      </c>
      <c r="AT29" s="46"/>
      <c r="AU29" s="43" t="s">
        <v>407</v>
      </c>
      <c r="AV29" s="64" t="s">
        <v>408</v>
      </c>
      <c r="AW29" s="71" t="s">
        <v>409</v>
      </c>
      <c r="AX29" s="43" t="s">
        <v>410</v>
      </c>
      <c r="AY29" s="80" t="s">
        <v>411</v>
      </c>
      <c r="AZ29" s="43" t="s">
        <v>412</v>
      </c>
      <c r="BA29" s="43" t="s">
        <v>413</v>
      </c>
      <c r="BB29" s="43" t="s">
        <v>414</v>
      </c>
      <c r="BC29" s="43" t="s">
        <v>415</v>
      </c>
      <c r="BD29" s="81" t="s">
        <v>416</v>
      </c>
      <c r="BE29" s="71" t="s">
        <v>417</v>
      </c>
      <c r="BF29" s="43" t="s">
        <v>418</v>
      </c>
      <c r="BG29" s="43" t="s">
        <v>419</v>
      </c>
      <c r="BH29" s="43" t="s">
        <v>420</v>
      </c>
      <c r="BI29" s="43" t="s">
        <v>421</v>
      </c>
      <c r="BJ29" s="64" t="s">
        <v>422</v>
      </c>
      <c r="BK29" s="80" t="s">
        <v>423</v>
      </c>
      <c r="BL29" s="43" t="s">
        <v>424</v>
      </c>
      <c r="BM29" s="46"/>
      <c r="BN29" s="43" t="s">
        <v>425</v>
      </c>
      <c r="BO29" s="43" t="s">
        <v>426</v>
      </c>
      <c r="BP29" s="43" t="s">
        <v>427</v>
      </c>
      <c r="BQ29" s="43" t="s">
        <v>428</v>
      </c>
      <c r="BR29" s="81" t="s">
        <v>429</v>
      </c>
      <c r="BT29" s="80" t="s">
        <v>430</v>
      </c>
      <c r="BU29" s="46"/>
      <c r="BV29" s="46"/>
      <c r="BW29" s="43" t="s">
        <v>431</v>
      </c>
      <c r="BX29" s="43" t="s">
        <v>432</v>
      </c>
      <c r="BY29" s="81" t="s">
        <v>433</v>
      </c>
      <c r="BZ29" s="43" t="s">
        <v>434</v>
      </c>
      <c r="CA29" s="43" t="s">
        <v>435</v>
      </c>
      <c r="CB29" s="43" t="s">
        <v>436</v>
      </c>
      <c r="CC29" s="43" t="s">
        <v>437</v>
      </c>
      <c r="CD29" s="43" t="s">
        <v>438</v>
      </c>
      <c r="CE29" s="43" t="s">
        <v>439</v>
      </c>
      <c r="CF29" s="43" t="s">
        <v>440</v>
      </c>
      <c r="CG29" s="43" t="s">
        <v>441</v>
      </c>
      <c r="CH29" s="43" t="s">
        <v>442</v>
      </c>
      <c r="CI29" s="43" t="s">
        <v>443</v>
      </c>
      <c r="CJ29" s="43" t="s">
        <v>444</v>
      </c>
      <c r="CK29" s="43" t="s">
        <v>445</v>
      </c>
      <c r="CL29" s="64" t="s">
        <v>446</v>
      </c>
      <c r="CM29" s="97" t="s">
        <v>447</v>
      </c>
      <c r="CN29" s="71" t="s">
        <v>448</v>
      </c>
      <c r="CO29" s="43" t="s">
        <v>449</v>
      </c>
      <c r="CP29" s="64" t="s">
        <v>450</v>
      </c>
      <c r="CQ29" s="80" t="s">
        <v>451</v>
      </c>
      <c r="CR29" s="46"/>
      <c r="CS29" s="43" t="s">
        <v>452</v>
      </c>
      <c r="CT29" s="43" t="s">
        <v>453</v>
      </c>
      <c r="CU29" s="81" t="s">
        <v>454</v>
      </c>
      <c r="CV29" s="71" t="s">
        <v>455</v>
      </c>
      <c r="CW29" s="43" t="s">
        <v>456</v>
      </c>
      <c r="CX29" s="43" t="s">
        <v>457</v>
      </c>
      <c r="CY29" s="46"/>
      <c r="CZ29" s="44" t="s">
        <v>458</v>
      </c>
    </row>
    <row r="30" spans="1:211" x14ac:dyDescent="0.25">
      <c r="A30" s="42" t="s">
        <v>459</v>
      </c>
      <c r="B30" s="45"/>
      <c r="C30" s="43" t="s">
        <v>460</v>
      </c>
      <c r="D30" s="43" t="s">
        <v>461</v>
      </c>
      <c r="E30" s="64" t="s">
        <v>462</v>
      </c>
      <c r="F30" s="80" t="s">
        <v>463</v>
      </c>
      <c r="G30" s="43" t="s">
        <v>464</v>
      </c>
      <c r="H30" s="43" t="s">
        <v>465</v>
      </c>
      <c r="I30" s="43" t="s">
        <v>466</v>
      </c>
      <c r="J30" s="43" t="s">
        <v>467</v>
      </c>
      <c r="K30" s="43" t="s">
        <v>468</v>
      </c>
      <c r="L30" s="43" t="s">
        <v>469</v>
      </c>
      <c r="M30" s="81" t="s">
        <v>470</v>
      </c>
      <c r="N30" s="71" t="s">
        <v>471</v>
      </c>
      <c r="O30" s="43" t="s">
        <v>472</v>
      </c>
      <c r="P30" s="43" t="s">
        <v>473</v>
      </c>
      <c r="Q30" s="43" t="s">
        <v>474</v>
      </c>
      <c r="R30" s="43" t="s">
        <v>475</v>
      </c>
      <c r="S30" s="43" t="s">
        <v>476</v>
      </c>
      <c r="T30" s="64" t="s">
        <v>477</v>
      </c>
      <c r="U30" s="80" t="s">
        <v>478</v>
      </c>
      <c r="V30" s="43" t="s">
        <v>479</v>
      </c>
      <c r="W30" s="43" t="s">
        <v>480</v>
      </c>
      <c r="X30" s="43" t="s">
        <v>481</v>
      </c>
      <c r="Y30" s="81" t="s">
        <v>482</v>
      </c>
      <c r="Z30" s="71" t="s">
        <v>483</v>
      </c>
      <c r="AA30" s="43" t="s">
        <v>484</v>
      </c>
      <c r="AB30" s="43" t="s">
        <v>485</v>
      </c>
      <c r="AC30" s="46"/>
      <c r="AD30" s="43" t="s">
        <v>486</v>
      </c>
      <c r="AE30" s="43" t="s">
        <v>487</v>
      </c>
      <c r="AF30" s="43" t="s">
        <v>488</v>
      </c>
      <c r="AG30" s="43" t="s">
        <v>489</v>
      </c>
      <c r="AH30" s="43" t="s">
        <v>490</v>
      </c>
      <c r="AI30" s="64" t="s">
        <v>491</v>
      </c>
      <c r="AJ30" s="80" t="s">
        <v>492</v>
      </c>
      <c r="AK30" s="43" t="s">
        <v>493</v>
      </c>
      <c r="AL30" s="43" t="s">
        <v>494</v>
      </c>
      <c r="AM30" s="43" t="s">
        <v>495</v>
      </c>
      <c r="AN30" s="43" t="s">
        <v>496</v>
      </c>
      <c r="AO30" s="81" t="s">
        <v>497</v>
      </c>
      <c r="AP30" s="71" t="s">
        <v>498</v>
      </c>
      <c r="AQ30" s="43" t="s">
        <v>499</v>
      </c>
      <c r="AR30" s="43" t="s">
        <v>500</v>
      </c>
      <c r="AS30" s="43" t="s">
        <v>501</v>
      </c>
      <c r="AT30" s="46"/>
      <c r="AU30" s="43" t="s">
        <v>502</v>
      </c>
      <c r="AV30" s="64" t="s">
        <v>503</v>
      </c>
      <c r="AW30" s="71" t="s">
        <v>504</v>
      </c>
      <c r="AX30" s="43" t="s">
        <v>505</v>
      </c>
      <c r="AY30" s="83"/>
      <c r="AZ30" s="43" t="s">
        <v>506</v>
      </c>
      <c r="BA30" s="43" t="s">
        <v>507</v>
      </c>
      <c r="BB30" s="43" t="s">
        <v>508</v>
      </c>
      <c r="BC30" s="43" t="s">
        <v>509</v>
      </c>
      <c r="BD30" s="81" t="s">
        <v>510</v>
      </c>
      <c r="BE30" s="71" t="s">
        <v>511</v>
      </c>
      <c r="BF30" s="43" t="s">
        <v>512</v>
      </c>
      <c r="BG30" s="43" t="s">
        <v>513</v>
      </c>
      <c r="BH30" s="43" t="s">
        <v>514</v>
      </c>
      <c r="BI30" s="43" t="s">
        <v>515</v>
      </c>
      <c r="BJ30" s="86"/>
      <c r="BK30" s="80" t="s">
        <v>516</v>
      </c>
      <c r="BL30" s="43" t="s">
        <v>517</v>
      </c>
      <c r="BM30" s="46"/>
      <c r="BN30" s="43" t="s">
        <v>518</v>
      </c>
      <c r="BO30" s="43" t="s">
        <v>519</v>
      </c>
      <c r="BP30" s="43" t="s">
        <v>520</v>
      </c>
      <c r="BQ30" s="43" t="s">
        <v>521</v>
      </c>
      <c r="BR30" s="81" t="s">
        <v>522</v>
      </c>
      <c r="BT30" s="80" t="s">
        <v>523</v>
      </c>
      <c r="BU30" s="46"/>
      <c r="BV30" s="46"/>
      <c r="BW30" s="43" t="s">
        <v>524</v>
      </c>
      <c r="BX30" s="43" t="s">
        <v>525</v>
      </c>
      <c r="BY30" s="81" t="s">
        <v>526</v>
      </c>
      <c r="BZ30" s="43" t="s">
        <v>527</v>
      </c>
      <c r="CA30" s="43" t="s">
        <v>528</v>
      </c>
      <c r="CB30" s="43" t="s">
        <v>529</v>
      </c>
      <c r="CC30" s="43" t="s">
        <v>530</v>
      </c>
      <c r="CD30" s="43" t="s">
        <v>531</v>
      </c>
      <c r="CE30" s="43" t="s">
        <v>532</v>
      </c>
      <c r="CF30" s="43" t="s">
        <v>533</v>
      </c>
      <c r="CG30" s="43" t="s">
        <v>534</v>
      </c>
      <c r="CH30" s="43" t="s">
        <v>535</v>
      </c>
      <c r="CI30" s="43" t="s">
        <v>536</v>
      </c>
      <c r="CJ30" s="43" t="s">
        <v>537</v>
      </c>
      <c r="CK30" s="43" t="s">
        <v>538</v>
      </c>
      <c r="CL30" s="64" t="s">
        <v>539</v>
      </c>
      <c r="CM30" s="97" t="s">
        <v>540</v>
      </c>
      <c r="CN30" s="71" t="s">
        <v>541</v>
      </c>
      <c r="CO30" s="43" t="s">
        <v>542</v>
      </c>
      <c r="CP30" s="64" t="s">
        <v>543</v>
      </c>
      <c r="CQ30" s="80" t="s">
        <v>544</v>
      </c>
      <c r="CR30" s="46"/>
      <c r="CS30" s="43" t="s">
        <v>545</v>
      </c>
      <c r="CT30" s="43" t="s">
        <v>546</v>
      </c>
      <c r="CU30" s="81" t="s">
        <v>547</v>
      </c>
      <c r="CV30" s="71" t="s">
        <v>548</v>
      </c>
      <c r="CW30" s="43" t="s">
        <v>549</v>
      </c>
      <c r="CX30" s="43" t="s">
        <v>550</v>
      </c>
      <c r="CY30" s="46"/>
      <c r="CZ30" s="44" t="s">
        <v>551</v>
      </c>
    </row>
    <row r="31" spans="1:211" x14ac:dyDescent="0.25">
      <c r="A31" s="42" t="s">
        <v>552</v>
      </c>
      <c r="B31" s="45"/>
      <c r="C31" s="43" t="s">
        <v>553</v>
      </c>
      <c r="D31" s="43" t="s">
        <v>554</v>
      </c>
      <c r="E31" s="64" t="s">
        <v>555</v>
      </c>
      <c r="F31" s="80" t="s">
        <v>556</v>
      </c>
      <c r="G31" s="43" t="s">
        <v>557</v>
      </c>
      <c r="H31" s="43" t="s">
        <v>558</v>
      </c>
      <c r="I31" s="43" t="s">
        <v>559</v>
      </c>
      <c r="J31" s="43" t="s">
        <v>560</v>
      </c>
      <c r="K31" s="43" t="s">
        <v>561</v>
      </c>
      <c r="L31" s="43" t="s">
        <v>562</v>
      </c>
      <c r="M31" s="81" t="s">
        <v>563</v>
      </c>
      <c r="N31" s="71" t="s">
        <v>564</v>
      </c>
      <c r="O31" s="43" t="s">
        <v>565</v>
      </c>
      <c r="P31" s="43" t="s">
        <v>566</v>
      </c>
      <c r="Q31" s="43" t="s">
        <v>567</v>
      </c>
      <c r="R31" s="43" t="s">
        <v>568</v>
      </c>
      <c r="S31" s="43" t="s">
        <v>569</v>
      </c>
      <c r="T31" s="64" t="s">
        <v>570</v>
      </c>
      <c r="U31" s="80" t="s">
        <v>571</v>
      </c>
      <c r="V31" s="43" t="s">
        <v>572</v>
      </c>
      <c r="W31" s="43" t="s">
        <v>573</v>
      </c>
      <c r="X31" s="43" t="s">
        <v>574</v>
      </c>
      <c r="Y31" s="81" t="s">
        <v>575</v>
      </c>
      <c r="Z31" s="71" t="s">
        <v>576</v>
      </c>
      <c r="AA31" s="43" t="s">
        <v>577</v>
      </c>
      <c r="AB31" s="43" t="s">
        <v>578</v>
      </c>
      <c r="AC31" s="46"/>
      <c r="AD31" s="43" t="s">
        <v>579</v>
      </c>
      <c r="AE31" s="43" t="s">
        <v>580</v>
      </c>
      <c r="AF31" s="43" t="s">
        <v>581</v>
      </c>
      <c r="AG31" s="43" t="s">
        <v>582</v>
      </c>
      <c r="AH31" s="43" t="s">
        <v>583</v>
      </c>
      <c r="AI31" s="64" t="s">
        <v>584</v>
      </c>
      <c r="AJ31" s="80" t="s">
        <v>585</v>
      </c>
      <c r="AK31" s="43" t="s">
        <v>586</v>
      </c>
      <c r="AL31" s="43" t="s">
        <v>587</v>
      </c>
      <c r="AM31" s="43" t="s">
        <v>588</v>
      </c>
      <c r="AN31" s="43" t="s">
        <v>589</v>
      </c>
      <c r="AO31" s="81" t="s">
        <v>590</v>
      </c>
      <c r="AP31" s="71" t="s">
        <v>591</v>
      </c>
      <c r="AQ31" s="43" t="s">
        <v>592</v>
      </c>
      <c r="AR31" s="43" t="s">
        <v>593</v>
      </c>
      <c r="AS31" s="43" t="s">
        <v>594</v>
      </c>
      <c r="AT31" s="46"/>
      <c r="AU31" s="43" t="s">
        <v>595</v>
      </c>
      <c r="AV31" s="64" t="s">
        <v>596</v>
      </c>
      <c r="AW31" s="71" t="s">
        <v>597</v>
      </c>
      <c r="AX31" s="43" t="s">
        <v>598</v>
      </c>
      <c r="AY31" s="83"/>
      <c r="AZ31" s="43" t="s">
        <v>599</v>
      </c>
      <c r="BA31" s="43" t="s">
        <v>600</v>
      </c>
      <c r="BB31" s="43" t="s">
        <v>601</v>
      </c>
      <c r="BC31" s="43" t="s">
        <v>602</v>
      </c>
      <c r="BD31" s="81" t="s">
        <v>603</v>
      </c>
      <c r="BE31" s="71" t="s">
        <v>604</v>
      </c>
      <c r="BF31" s="43" t="s">
        <v>605</v>
      </c>
      <c r="BG31" s="43" t="s">
        <v>606</v>
      </c>
      <c r="BH31" s="43" t="s">
        <v>607</v>
      </c>
      <c r="BI31" s="43" t="s">
        <v>608</v>
      </c>
      <c r="BJ31" s="86"/>
      <c r="BK31" s="80" t="s">
        <v>609</v>
      </c>
      <c r="BL31" s="43" t="s">
        <v>610</v>
      </c>
      <c r="BM31" s="46"/>
      <c r="BN31" s="43" t="s">
        <v>611</v>
      </c>
      <c r="BO31" s="43" t="s">
        <v>612</v>
      </c>
      <c r="BP31" s="43" t="s">
        <v>613</v>
      </c>
      <c r="BQ31" s="43" t="s">
        <v>614</v>
      </c>
      <c r="BR31" s="81" t="s">
        <v>615</v>
      </c>
      <c r="BT31" s="80" t="s">
        <v>616</v>
      </c>
      <c r="BU31" s="46"/>
      <c r="BV31" s="46"/>
      <c r="BW31" s="43" t="s">
        <v>617</v>
      </c>
      <c r="BX31" s="43" t="s">
        <v>618</v>
      </c>
      <c r="BY31" s="81" t="s">
        <v>619</v>
      </c>
      <c r="BZ31" s="43" t="s">
        <v>620</v>
      </c>
      <c r="CA31" s="43" t="s">
        <v>621</v>
      </c>
      <c r="CB31" s="43" t="s">
        <v>622</v>
      </c>
      <c r="CC31" s="43" t="s">
        <v>623</v>
      </c>
      <c r="CD31" s="43" t="s">
        <v>624</v>
      </c>
      <c r="CE31" s="43" t="s">
        <v>625</v>
      </c>
      <c r="CF31" s="43" t="s">
        <v>626</v>
      </c>
      <c r="CG31" s="43" t="s">
        <v>627</v>
      </c>
      <c r="CH31" s="43" t="s">
        <v>628</v>
      </c>
      <c r="CI31" s="43" t="s">
        <v>629</v>
      </c>
      <c r="CJ31" s="43" t="s">
        <v>630</v>
      </c>
      <c r="CK31" s="43" t="s">
        <v>631</v>
      </c>
      <c r="CL31" s="64" t="s">
        <v>632</v>
      </c>
      <c r="CM31" s="97" t="s">
        <v>633</v>
      </c>
      <c r="CN31" s="71" t="s">
        <v>634</v>
      </c>
      <c r="CO31" s="43" t="s">
        <v>635</v>
      </c>
      <c r="CP31" s="64" t="s">
        <v>636</v>
      </c>
      <c r="CQ31" s="80" t="s">
        <v>637</v>
      </c>
      <c r="CR31" s="46"/>
      <c r="CS31" s="43" t="s">
        <v>638</v>
      </c>
      <c r="CT31" s="43" t="s">
        <v>639</v>
      </c>
      <c r="CU31" s="81" t="s">
        <v>640</v>
      </c>
      <c r="CV31" s="71" t="s">
        <v>641</v>
      </c>
      <c r="CW31" s="43" t="s">
        <v>642</v>
      </c>
      <c r="CX31" s="43" t="s">
        <v>643</v>
      </c>
      <c r="CY31" s="46"/>
      <c r="CZ31" s="44" t="s">
        <v>644</v>
      </c>
    </row>
    <row r="32" spans="1:211" x14ac:dyDescent="0.25">
      <c r="A32" s="42" t="s">
        <v>645</v>
      </c>
      <c r="B32" s="45"/>
      <c r="C32" s="43" t="s">
        <v>646</v>
      </c>
      <c r="D32" s="43" t="s">
        <v>647</v>
      </c>
      <c r="E32" s="64" t="s">
        <v>648</v>
      </c>
      <c r="F32" s="80" t="s">
        <v>649</v>
      </c>
      <c r="G32" s="43" t="s">
        <v>650</v>
      </c>
      <c r="H32" s="43" t="s">
        <v>651</v>
      </c>
      <c r="I32" s="43" t="s">
        <v>652</v>
      </c>
      <c r="J32" s="43" t="s">
        <v>653</v>
      </c>
      <c r="K32" s="43" t="s">
        <v>654</v>
      </c>
      <c r="L32" s="43" t="s">
        <v>655</v>
      </c>
      <c r="M32" s="81" t="s">
        <v>656</v>
      </c>
      <c r="N32" s="71" t="s">
        <v>657</v>
      </c>
      <c r="O32" s="43" t="s">
        <v>658</v>
      </c>
      <c r="P32" s="43" t="s">
        <v>659</v>
      </c>
      <c r="Q32" s="43" t="s">
        <v>660</v>
      </c>
      <c r="R32" s="43" t="s">
        <v>661</v>
      </c>
      <c r="S32" s="43" t="s">
        <v>662</v>
      </c>
      <c r="T32" s="64" t="s">
        <v>663</v>
      </c>
      <c r="U32" s="80" t="s">
        <v>664</v>
      </c>
      <c r="V32" s="43" t="s">
        <v>665</v>
      </c>
      <c r="W32" s="43" t="s">
        <v>666</v>
      </c>
      <c r="X32" s="43" t="s">
        <v>667</v>
      </c>
      <c r="Y32" s="81" t="s">
        <v>668</v>
      </c>
      <c r="Z32" s="71" t="s">
        <v>669</v>
      </c>
      <c r="AA32" s="43" t="s">
        <v>670</v>
      </c>
      <c r="AB32" s="43" t="s">
        <v>671</v>
      </c>
      <c r="AC32" s="47"/>
      <c r="AD32" s="43" t="s">
        <v>672</v>
      </c>
      <c r="AE32" s="43" t="s">
        <v>673</v>
      </c>
      <c r="AF32" s="43" t="s">
        <v>674</v>
      </c>
      <c r="AG32" s="43" t="s">
        <v>675</v>
      </c>
      <c r="AH32" s="43" t="s">
        <v>676</v>
      </c>
      <c r="AI32" s="64" t="s">
        <v>677</v>
      </c>
      <c r="AJ32" s="80" t="s">
        <v>678</v>
      </c>
      <c r="AK32" s="43" t="s">
        <v>679</v>
      </c>
      <c r="AM32" s="43" t="s">
        <v>680</v>
      </c>
      <c r="AN32" s="43" t="s">
        <v>681</v>
      </c>
      <c r="AO32" s="81" t="s">
        <v>682</v>
      </c>
      <c r="AP32" s="71" t="s">
        <v>683</v>
      </c>
      <c r="AQ32" s="43" t="s">
        <v>684</v>
      </c>
      <c r="AR32" s="43" t="s">
        <v>685</v>
      </c>
      <c r="AS32" s="43" t="s">
        <v>686</v>
      </c>
      <c r="AT32" s="46"/>
      <c r="AU32" s="43" t="s">
        <v>687</v>
      </c>
      <c r="AV32" s="64" t="s">
        <v>688</v>
      </c>
      <c r="AW32" s="71" t="s">
        <v>689</v>
      </c>
      <c r="AX32" s="43" t="s">
        <v>690</v>
      </c>
      <c r="AY32" s="83"/>
      <c r="AZ32" s="43" t="s">
        <v>691</v>
      </c>
      <c r="BA32" s="43" t="s">
        <v>692</v>
      </c>
      <c r="BB32" s="43" t="s">
        <v>693</v>
      </c>
      <c r="BC32" s="43" t="s">
        <v>694</v>
      </c>
      <c r="BD32" s="81" t="s">
        <v>695</v>
      </c>
      <c r="BE32" s="71" t="s">
        <v>696</v>
      </c>
      <c r="BF32" s="43" t="s">
        <v>697</v>
      </c>
      <c r="BG32" s="43" t="s">
        <v>698</v>
      </c>
      <c r="BH32" s="43" t="s">
        <v>699</v>
      </c>
      <c r="BI32" s="43" t="s">
        <v>700</v>
      </c>
      <c r="BJ32" s="86"/>
      <c r="BK32" s="80" t="s">
        <v>701</v>
      </c>
      <c r="BL32" s="43" t="s">
        <v>702</v>
      </c>
      <c r="BM32" s="46"/>
      <c r="BN32" s="43" t="s">
        <v>703</v>
      </c>
      <c r="BO32" s="43" t="s">
        <v>704</v>
      </c>
      <c r="BP32" s="43" t="s">
        <v>705</v>
      </c>
      <c r="BQ32" s="43" t="s">
        <v>706</v>
      </c>
      <c r="BR32" s="81" t="s">
        <v>707</v>
      </c>
      <c r="BT32" s="80" t="s">
        <v>708</v>
      </c>
      <c r="BU32" s="46"/>
      <c r="BV32" s="46"/>
      <c r="BW32" s="43" t="s">
        <v>709</v>
      </c>
      <c r="BX32" s="43" t="s">
        <v>710</v>
      </c>
      <c r="BY32" s="81" t="s">
        <v>711</v>
      </c>
      <c r="BZ32" s="43" t="s">
        <v>712</v>
      </c>
      <c r="CA32" s="43" t="s">
        <v>713</v>
      </c>
      <c r="CB32" s="43" t="s">
        <v>714</v>
      </c>
      <c r="CC32" s="43" t="s">
        <v>715</v>
      </c>
      <c r="CD32" s="43" t="s">
        <v>716</v>
      </c>
      <c r="CE32" s="43" t="s">
        <v>717</v>
      </c>
      <c r="CF32" s="43" t="s">
        <v>718</v>
      </c>
      <c r="CG32" s="43" t="s">
        <v>719</v>
      </c>
      <c r="CH32" s="43" t="s">
        <v>720</v>
      </c>
      <c r="CI32" s="43" t="s">
        <v>721</v>
      </c>
      <c r="CJ32" s="43" t="s">
        <v>722</v>
      </c>
      <c r="CK32" s="43" t="s">
        <v>723</v>
      </c>
      <c r="CL32" s="64" t="s">
        <v>724</v>
      </c>
      <c r="CM32" s="97" t="s">
        <v>725</v>
      </c>
      <c r="CN32" s="71" t="s">
        <v>726</v>
      </c>
      <c r="CO32" s="43" t="s">
        <v>727</v>
      </c>
      <c r="CP32" s="64" t="s">
        <v>728</v>
      </c>
      <c r="CQ32" s="80" t="s">
        <v>729</v>
      </c>
      <c r="CR32" s="46"/>
      <c r="CS32" s="43" t="s">
        <v>730</v>
      </c>
      <c r="CT32" s="43" t="s">
        <v>731</v>
      </c>
      <c r="CU32" s="81" t="s">
        <v>732</v>
      </c>
      <c r="CV32" s="71" t="s">
        <v>733</v>
      </c>
      <c r="CW32" s="43" t="s">
        <v>734</v>
      </c>
      <c r="CX32" s="43" t="s">
        <v>735</v>
      </c>
      <c r="CY32" s="46"/>
      <c r="CZ32" s="44" t="s">
        <v>736</v>
      </c>
    </row>
    <row r="33" spans="1:104" x14ac:dyDescent="0.25">
      <c r="A33" s="42" t="s">
        <v>737</v>
      </c>
      <c r="B33" s="45"/>
      <c r="C33" s="43" t="s">
        <v>738</v>
      </c>
      <c r="D33" s="43" t="s">
        <v>739</v>
      </c>
      <c r="E33" s="64" t="s">
        <v>740</v>
      </c>
      <c r="F33" s="80" t="s">
        <v>741</v>
      </c>
      <c r="G33" s="43" t="s">
        <v>742</v>
      </c>
      <c r="H33" s="43" t="s">
        <v>743</v>
      </c>
      <c r="I33" s="43" t="s">
        <v>744</v>
      </c>
      <c r="J33" s="43" t="s">
        <v>745</v>
      </c>
      <c r="K33" s="43" t="s">
        <v>746</v>
      </c>
      <c r="L33" s="43" t="s">
        <v>747</v>
      </c>
      <c r="M33" s="81" t="s">
        <v>748</v>
      </c>
      <c r="N33" s="71" t="s">
        <v>749</v>
      </c>
      <c r="O33" s="43" t="s">
        <v>750</v>
      </c>
      <c r="P33" s="43" t="s">
        <v>751</v>
      </c>
      <c r="Q33" s="43" t="s">
        <v>752</v>
      </c>
      <c r="R33" s="43" t="s">
        <v>753</v>
      </c>
      <c r="S33" s="46"/>
      <c r="T33" s="64" t="s">
        <v>754</v>
      </c>
      <c r="U33" s="80" t="s">
        <v>755</v>
      </c>
      <c r="V33" s="43" t="s">
        <v>756</v>
      </c>
      <c r="W33" s="43" t="s">
        <v>757</v>
      </c>
      <c r="X33" s="43" t="s">
        <v>758</v>
      </c>
      <c r="Y33" s="81" t="s">
        <v>759</v>
      </c>
      <c r="Z33" s="71" t="s">
        <v>760</v>
      </c>
      <c r="AA33" s="43" t="s">
        <v>761</v>
      </c>
      <c r="AB33" s="43" t="s">
        <v>762</v>
      </c>
      <c r="AC33" s="48"/>
      <c r="AD33" s="43" t="s">
        <v>763</v>
      </c>
      <c r="AE33" s="43" t="s">
        <v>764</v>
      </c>
      <c r="AF33" s="43" t="s">
        <v>765</v>
      </c>
      <c r="AG33" s="43" t="s">
        <v>766</v>
      </c>
      <c r="AH33" s="43" t="s">
        <v>767</v>
      </c>
      <c r="AI33" s="64" t="s">
        <v>768</v>
      </c>
      <c r="AJ33" s="80" t="s">
        <v>769</v>
      </c>
      <c r="AK33" s="43" t="s">
        <v>770</v>
      </c>
      <c r="AM33" s="43" t="s">
        <v>771</v>
      </c>
      <c r="AN33" s="43" t="s">
        <v>772</v>
      </c>
      <c r="AO33" s="81" t="s">
        <v>773</v>
      </c>
      <c r="AP33" s="71" t="s">
        <v>774</v>
      </c>
      <c r="AQ33" s="59" t="s">
        <v>775</v>
      </c>
      <c r="AR33" s="43" t="s">
        <v>776</v>
      </c>
      <c r="AS33" s="43" t="s">
        <v>777</v>
      </c>
      <c r="AT33" s="46"/>
      <c r="AU33" s="43" t="s">
        <v>778</v>
      </c>
      <c r="AV33" s="64" t="s">
        <v>779</v>
      </c>
      <c r="AW33" s="71" t="s">
        <v>780</v>
      </c>
      <c r="AX33" s="43" t="s">
        <v>781</v>
      </c>
      <c r="AY33" s="83"/>
      <c r="AZ33" s="43" t="s">
        <v>782</v>
      </c>
      <c r="BA33" s="43" t="s">
        <v>783</v>
      </c>
      <c r="BB33" s="43" t="s">
        <v>784</v>
      </c>
      <c r="BC33" s="43" t="s">
        <v>785</v>
      </c>
      <c r="BD33" s="81" t="s">
        <v>786</v>
      </c>
      <c r="BE33" s="71" t="s">
        <v>787</v>
      </c>
      <c r="BF33" s="43" t="s">
        <v>788</v>
      </c>
      <c r="BG33" s="43" t="s">
        <v>789</v>
      </c>
      <c r="BH33" s="43" t="s">
        <v>790</v>
      </c>
      <c r="BI33" s="43" t="s">
        <v>791</v>
      </c>
      <c r="BJ33" s="86"/>
      <c r="BK33" s="80" t="s">
        <v>792</v>
      </c>
      <c r="BL33" s="43" t="s">
        <v>793</v>
      </c>
      <c r="BM33" s="46"/>
      <c r="BN33" s="46"/>
      <c r="BO33" s="43" t="s">
        <v>794</v>
      </c>
      <c r="BP33" s="43" t="s">
        <v>795</v>
      </c>
      <c r="BQ33" s="43" t="s">
        <v>796</v>
      </c>
      <c r="BR33" s="81" t="s">
        <v>797</v>
      </c>
      <c r="BT33" s="80" t="s">
        <v>798</v>
      </c>
      <c r="BU33" s="46"/>
      <c r="BV33" s="46"/>
      <c r="BW33" s="43" t="s">
        <v>799</v>
      </c>
      <c r="BX33" s="43" t="s">
        <v>800</v>
      </c>
      <c r="BY33" s="81" t="s">
        <v>801</v>
      </c>
      <c r="BZ33" s="43" t="s">
        <v>802</v>
      </c>
      <c r="CA33" s="43" t="s">
        <v>803</v>
      </c>
      <c r="CB33" s="43" t="s">
        <v>804</v>
      </c>
      <c r="CC33" s="43" t="s">
        <v>805</v>
      </c>
      <c r="CD33" s="43" t="s">
        <v>806</v>
      </c>
      <c r="CE33" s="43" t="s">
        <v>807</v>
      </c>
      <c r="CF33" s="46"/>
      <c r="CG33" s="43" t="s">
        <v>808</v>
      </c>
      <c r="CH33" s="43" t="s">
        <v>809</v>
      </c>
      <c r="CI33" s="43" t="s">
        <v>810</v>
      </c>
      <c r="CJ33" s="43" t="s">
        <v>811</v>
      </c>
      <c r="CK33" s="43" t="s">
        <v>812</v>
      </c>
      <c r="CL33" s="64" t="s">
        <v>813</v>
      </c>
      <c r="CM33" s="97" t="s">
        <v>814</v>
      </c>
      <c r="CN33" s="71" t="s">
        <v>815</v>
      </c>
      <c r="CO33" s="43" t="s">
        <v>816</v>
      </c>
      <c r="CP33" s="64" t="s">
        <v>817</v>
      </c>
      <c r="CQ33" s="80" t="s">
        <v>818</v>
      </c>
      <c r="CR33" s="46"/>
      <c r="CS33" s="43" t="s">
        <v>819</v>
      </c>
      <c r="CT33" s="43" t="s">
        <v>820</v>
      </c>
      <c r="CU33" s="81" t="s">
        <v>821</v>
      </c>
      <c r="CV33" s="71" t="s">
        <v>822</v>
      </c>
      <c r="CW33" s="43" t="s">
        <v>823</v>
      </c>
      <c r="CX33" s="43" t="s">
        <v>824</v>
      </c>
      <c r="CY33" s="46"/>
      <c r="CZ33" s="44" t="s">
        <v>825</v>
      </c>
    </row>
    <row r="34" spans="1:104" x14ac:dyDescent="0.25">
      <c r="A34" s="42" t="s">
        <v>826</v>
      </c>
      <c r="B34" s="45"/>
      <c r="C34" s="43" t="s">
        <v>827</v>
      </c>
      <c r="D34" s="43" t="s">
        <v>828</v>
      </c>
      <c r="E34" s="64" t="s">
        <v>829</v>
      </c>
      <c r="F34" s="80" t="s">
        <v>830</v>
      </c>
      <c r="G34" s="43" t="s">
        <v>831</v>
      </c>
      <c r="H34" s="43" t="s">
        <v>832</v>
      </c>
      <c r="I34" s="43" t="s">
        <v>833</v>
      </c>
      <c r="J34" s="43" t="s">
        <v>834</v>
      </c>
      <c r="K34" s="43" t="s">
        <v>835</v>
      </c>
      <c r="L34" s="43" t="s">
        <v>836</v>
      </c>
      <c r="M34" s="81" t="s">
        <v>837</v>
      </c>
      <c r="N34" s="71" t="s">
        <v>838</v>
      </c>
      <c r="O34" s="43" t="s">
        <v>839</v>
      </c>
      <c r="P34" s="46"/>
      <c r="Q34" s="43" t="s">
        <v>840</v>
      </c>
      <c r="R34" s="43" t="s">
        <v>841</v>
      </c>
      <c r="S34" s="46"/>
      <c r="T34" s="64" t="s">
        <v>842</v>
      </c>
      <c r="U34" s="80" t="s">
        <v>843</v>
      </c>
      <c r="V34" s="43" t="s">
        <v>844</v>
      </c>
      <c r="W34" s="43" t="s">
        <v>845</v>
      </c>
      <c r="X34" s="43" t="s">
        <v>846</v>
      </c>
      <c r="Y34" s="81" t="s">
        <v>847</v>
      </c>
      <c r="Z34" s="71" t="s">
        <v>848</v>
      </c>
      <c r="AA34" s="43" t="s">
        <v>849</v>
      </c>
      <c r="AB34" s="43" t="s">
        <v>850</v>
      </c>
      <c r="AC34" s="47"/>
      <c r="AD34" s="43" t="s">
        <v>851</v>
      </c>
      <c r="AE34" s="43" t="s">
        <v>852</v>
      </c>
      <c r="AF34" s="43" t="s">
        <v>853</v>
      </c>
      <c r="AG34" s="43" t="s">
        <v>854</v>
      </c>
      <c r="AH34" s="43" t="s">
        <v>855</v>
      </c>
      <c r="AI34" s="64" t="s">
        <v>856</v>
      </c>
      <c r="AJ34" s="80" t="s">
        <v>857</v>
      </c>
      <c r="AK34" s="43" t="s">
        <v>858</v>
      </c>
      <c r="AL34" s="46"/>
      <c r="AM34" s="43" t="s">
        <v>859</v>
      </c>
      <c r="AN34" s="43" t="s">
        <v>860</v>
      </c>
      <c r="AO34" s="81" t="s">
        <v>861</v>
      </c>
      <c r="AP34" s="71" t="s">
        <v>862</v>
      </c>
      <c r="AQ34" s="43" t="s">
        <v>863</v>
      </c>
      <c r="AR34" s="43" t="s">
        <v>864</v>
      </c>
      <c r="AS34" s="43" t="s">
        <v>865</v>
      </c>
      <c r="AT34" s="46"/>
      <c r="AU34" s="43" t="s">
        <v>866</v>
      </c>
      <c r="AV34" s="64" t="s">
        <v>867</v>
      </c>
      <c r="AW34" s="71" t="s">
        <v>868</v>
      </c>
      <c r="AX34" s="43" t="s">
        <v>869</v>
      </c>
      <c r="AY34" s="83"/>
      <c r="AZ34" s="46"/>
      <c r="BA34" s="43" t="s">
        <v>870</v>
      </c>
      <c r="BB34" s="43" t="s">
        <v>871</v>
      </c>
      <c r="BC34" s="43" t="s">
        <v>872</v>
      </c>
      <c r="BD34" s="81" t="s">
        <v>873</v>
      </c>
      <c r="BE34" s="71" t="s">
        <v>874</v>
      </c>
      <c r="BF34" s="46"/>
      <c r="BG34" s="43" t="s">
        <v>875</v>
      </c>
      <c r="BH34" s="43" t="s">
        <v>876</v>
      </c>
      <c r="BI34" s="43" t="s">
        <v>877</v>
      </c>
      <c r="BJ34" s="86"/>
      <c r="BK34" s="80" t="s">
        <v>878</v>
      </c>
      <c r="BL34" s="43" t="s">
        <v>879</v>
      </c>
      <c r="BM34" s="46"/>
      <c r="BN34" s="46"/>
      <c r="BO34" s="43" t="s">
        <v>880</v>
      </c>
      <c r="BP34" s="43" t="s">
        <v>881</v>
      </c>
      <c r="BQ34" s="43" t="s">
        <v>882</v>
      </c>
      <c r="BR34" s="81" t="s">
        <v>883</v>
      </c>
      <c r="BT34" s="80" t="s">
        <v>884</v>
      </c>
      <c r="BU34" s="46"/>
      <c r="BV34" s="46"/>
      <c r="BW34" s="43" t="s">
        <v>885</v>
      </c>
      <c r="BX34" s="43" t="s">
        <v>886</v>
      </c>
      <c r="BY34" s="82"/>
      <c r="BZ34" s="43" t="s">
        <v>887</v>
      </c>
      <c r="CA34" s="43" t="s">
        <v>888</v>
      </c>
      <c r="CB34" s="43" t="s">
        <v>889</v>
      </c>
      <c r="CC34" s="43" t="s">
        <v>890</v>
      </c>
      <c r="CD34" s="43" t="s">
        <v>891</v>
      </c>
      <c r="CE34" s="43" t="s">
        <v>892</v>
      </c>
      <c r="CF34" s="46"/>
      <c r="CG34" s="46"/>
      <c r="CH34" s="43" t="s">
        <v>893</v>
      </c>
      <c r="CI34" s="43" t="s">
        <v>894</v>
      </c>
      <c r="CJ34" s="43" t="s">
        <v>895</v>
      </c>
      <c r="CK34" s="43" t="s">
        <v>896</v>
      </c>
      <c r="CL34" s="64" t="s">
        <v>897</v>
      </c>
      <c r="CM34" s="97" t="s">
        <v>898</v>
      </c>
      <c r="CN34" s="72"/>
      <c r="CO34" s="43" t="s">
        <v>899</v>
      </c>
      <c r="CP34" s="64" t="s">
        <v>900</v>
      </c>
      <c r="CQ34" s="80" t="s">
        <v>901</v>
      </c>
      <c r="CR34" s="46"/>
      <c r="CT34" s="43" t="s">
        <v>902</v>
      </c>
      <c r="CU34" s="81" t="s">
        <v>903</v>
      </c>
      <c r="CV34" s="71" t="s">
        <v>904</v>
      </c>
      <c r="CW34" s="43" t="s">
        <v>905</v>
      </c>
      <c r="CX34" s="43" t="s">
        <v>906</v>
      </c>
      <c r="CY34" s="46"/>
      <c r="CZ34" s="44" t="s">
        <v>907</v>
      </c>
    </row>
    <row r="35" spans="1:104" x14ac:dyDescent="0.25">
      <c r="A35" s="42" t="s">
        <v>908</v>
      </c>
      <c r="B35" s="45"/>
      <c r="C35" s="43" t="s">
        <v>909</v>
      </c>
      <c r="D35" s="43" t="s">
        <v>910</v>
      </c>
      <c r="E35" s="64" t="s">
        <v>911</v>
      </c>
      <c r="F35" s="80" t="s">
        <v>912</v>
      </c>
      <c r="G35" s="43" t="s">
        <v>913</v>
      </c>
      <c r="H35" s="43" t="s">
        <v>914</v>
      </c>
      <c r="I35" s="43" t="s">
        <v>915</v>
      </c>
      <c r="J35" s="43" t="s">
        <v>916</v>
      </c>
      <c r="K35" s="43" t="s">
        <v>917</v>
      </c>
      <c r="L35" s="43" t="s">
        <v>918</v>
      </c>
      <c r="M35" s="81" t="s">
        <v>919</v>
      </c>
      <c r="N35" s="71" t="s">
        <v>920</v>
      </c>
      <c r="O35" s="46"/>
      <c r="P35" s="46"/>
      <c r="Q35" s="43" t="s">
        <v>921</v>
      </c>
      <c r="R35" s="43" t="s">
        <v>922</v>
      </c>
      <c r="S35" s="46"/>
      <c r="T35" s="64" t="s">
        <v>923</v>
      </c>
      <c r="U35" s="80" t="s">
        <v>924</v>
      </c>
      <c r="V35" s="43" t="s">
        <v>925</v>
      </c>
      <c r="W35" s="43" t="s">
        <v>926</v>
      </c>
      <c r="X35" s="43" t="s">
        <v>927</v>
      </c>
      <c r="Y35" s="81" t="s">
        <v>928</v>
      </c>
      <c r="Z35" s="71" t="s">
        <v>929</v>
      </c>
      <c r="AA35" s="43" t="s">
        <v>930</v>
      </c>
      <c r="AB35" s="43" t="s">
        <v>931</v>
      </c>
      <c r="AC35" s="46"/>
      <c r="AD35" s="43" t="s">
        <v>932</v>
      </c>
      <c r="AE35" s="43" t="s">
        <v>933</v>
      </c>
      <c r="AF35" s="43" t="s">
        <v>934</v>
      </c>
      <c r="AG35" s="43" t="s">
        <v>935</v>
      </c>
      <c r="AH35" s="43" t="s">
        <v>936</v>
      </c>
      <c r="AI35" s="64" t="s">
        <v>937</v>
      </c>
      <c r="AJ35" s="80" t="s">
        <v>938</v>
      </c>
      <c r="AK35" s="43" t="s">
        <v>939</v>
      </c>
      <c r="AL35" s="46"/>
      <c r="AM35" s="43" t="s">
        <v>940</v>
      </c>
      <c r="AN35" s="43" t="s">
        <v>941</v>
      </c>
      <c r="AO35" s="81" t="s">
        <v>942</v>
      </c>
      <c r="AP35" s="71" t="s">
        <v>943</v>
      </c>
      <c r="AR35" s="43" t="s">
        <v>944</v>
      </c>
      <c r="AS35" s="43" t="s">
        <v>945</v>
      </c>
      <c r="AT35" s="46"/>
      <c r="AU35" s="43" t="s">
        <v>946</v>
      </c>
      <c r="AV35" s="64" t="s">
        <v>947</v>
      </c>
      <c r="AW35" s="71" t="s">
        <v>948</v>
      </c>
      <c r="AX35" s="43" t="s">
        <v>949</v>
      </c>
      <c r="AY35" s="83"/>
      <c r="AZ35" s="46"/>
      <c r="BA35" s="46"/>
      <c r="BB35" s="43" t="s">
        <v>950</v>
      </c>
      <c r="BC35" s="43" t="s">
        <v>951</v>
      </c>
      <c r="BD35" s="81" t="s">
        <v>952</v>
      </c>
      <c r="BE35" s="71" t="s">
        <v>953</v>
      </c>
      <c r="BF35" s="46"/>
      <c r="BG35" s="43" t="s">
        <v>954</v>
      </c>
      <c r="BH35" s="43" t="s">
        <v>955</v>
      </c>
      <c r="BI35" s="43" t="s">
        <v>956</v>
      </c>
      <c r="BJ35" s="86"/>
      <c r="BK35" s="80" t="s">
        <v>957</v>
      </c>
      <c r="BL35" s="46"/>
      <c r="BM35" s="46"/>
      <c r="BN35" s="46"/>
      <c r="BO35" s="43" t="s">
        <v>958</v>
      </c>
      <c r="BP35" s="43" t="s">
        <v>959</v>
      </c>
      <c r="BQ35" s="43" t="s">
        <v>960</v>
      </c>
      <c r="BR35" s="81" t="s">
        <v>961</v>
      </c>
      <c r="BT35" s="80" t="s">
        <v>962</v>
      </c>
      <c r="BU35" s="46"/>
      <c r="BV35" s="46"/>
      <c r="BW35" s="43" t="s">
        <v>963</v>
      </c>
      <c r="BX35" s="43" t="s">
        <v>964</v>
      </c>
      <c r="BY35" s="82"/>
      <c r="BZ35" s="43" t="s">
        <v>965</v>
      </c>
      <c r="CA35" s="43" t="s">
        <v>966</v>
      </c>
      <c r="CB35" s="43" t="s">
        <v>967</v>
      </c>
      <c r="CC35" s="43" t="s">
        <v>968</v>
      </c>
      <c r="CD35" s="43" t="s">
        <v>969</v>
      </c>
      <c r="CE35" s="43" t="s">
        <v>970</v>
      </c>
      <c r="CF35" s="46"/>
      <c r="CG35" s="46"/>
      <c r="CH35" s="43" t="s">
        <v>971</v>
      </c>
      <c r="CI35" s="43" t="s">
        <v>972</v>
      </c>
      <c r="CJ35" s="43" t="s">
        <v>973</v>
      </c>
      <c r="CK35" s="46"/>
      <c r="CL35" s="64" t="s">
        <v>974</v>
      </c>
      <c r="CM35" s="97" t="s">
        <v>975</v>
      </c>
      <c r="CN35" s="72"/>
      <c r="CO35" s="43" t="s">
        <v>976</v>
      </c>
      <c r="CP35" s="64" t="s">
        <v>977</v>
      </c>
      <c r="CQ35" s="80" t="s">
        <v>978</v>
      </c>
      <c r="CR35" s="46"/>
      <c r="CS35" s="46"/>
      <c r="CT35" s="43" t="s">
        <v>979</v>
      </c>
      <c r="CU35" s="81" t="s">
        <v>980</v>
      </c>
      <c r="CV35" s="71" t="s">
        <v>981</v>
      </c>
      <c r="CW35" s="43" t="s">
        <v>982</v>
      </c>
      <c r="CX35" s="43" t="s">
        <v>983</v>
      </c>
      <c r="CY35" s="46"/>
      <c r="CZ35" s="44" t="s">
        <v>984</v>
      </c>
    </row>
    <row r="36" spans="1:104" x14ac:dyDescent="0.25">
      <c r="A36" s="42" t="s">
        <v>985</v>
      </c>
      <c r="B36" s="45"/>
      <c r="C36" s="43" t="s">
        <v>986</v>
      </c>
      <c r="D36" s="43" t="s">
        <v>987</v>
      </c>
      <c r="E36" s="64" t="s">
        <v>988</v>
      </c>
      <c r="F36" s="80" t="s">
        <v>989</v>
      </c>
      <c r="G36" s="43" t="s">
        <v>990</v>
      </c>
      <c r="H36" s="43" t="s">
        <v>991</v>
      </c>
      <c r="I36" s="43" t="s">
        <v>992</v>
      </c>
      <c r="J36" s="43" t="s">
        <v>993</v>
      </c>
      <c r="K36" s="43" t="s">
        <v>994</v>
      </c>
      <c r="L36" s="43" t="s">
        <v>995</v>
      </c>
      <c r="M36" s="81" t="s">
        <v>996</v>
      </c>
      <c r="N36" s="71" t="s">
        <v>997</v>
      </c>
      <c r="O36" s="46"/>
      <c r="P36" s="46"/>
      <c r="Q36" s="43" t="s">
        <v>998</v>
      </c>
      <c r="R36" s="43" t="s">
        <v>999</v>
      </c>
      <c r="S36" s="46"/>
      <c r="T36" s="64" t="s">
        <v>1000</v>
      </c>
      <c r="U36" s="80" t="s">
        <v>1001</v>
      </c>
      <c r="V36" s="43" t="s">
        <v>1002</v>
      </c>
      <c r="W36" s="43" t="s">
        <v>1003</v>
      </c>
      <c r="X36" s="43" t="s">
        <v>1004</v>
      </c>
      <c r="Y36" s="81" t="s">
        <v>1005</v>
      </c>
      <c r="Z36" s="71" t="s">
        <v>1006</v>
      </c>
      <c r="AA36" s="43" t="s">
        <v>1007</v>
      </c>
      <c r="AB36" s="43" t="s">
        <v>1008</v>
      </c>
      <c r="AC36" s="47"/>
      <c r="AD36" s="43" t="s">
        <v>1009</v>
      </c>
      <c r="AE36" s="43" t="s">
        <v>1010</v>
      </c>
      <c r="AF36" s="43" t="s">
        <v>1011</v>
      </c>
      <c r="AG36" s="43" t="s">
        <v>1012</v>
      </c>
      <c r="AH36" s="43" t="s">
        <v>1013</v>
      </c>
      <c r="AI36" s="64" t="s">
        <v>1014</v>
      </c>
      <c r="AJ36" s="80" t="s">
        <v>1015</v>
      </c>
      <c r="AK36" s="43" t="s">
        <v>1016</v>
      </c>
      <c r="AL36" s="46"/>
      <c r="AM36" s="43" t="s">
        <v>1017</v>
      </c>
      <c r="AO36" s="81" t="s">
        <v>1018</v>
      </c>
      <c r="AP36" s="71" t="s">
        <v>1019</v>
      </c>
      <c r="AQ36" s="46"/>
      <c r="AR36" s="43" t="s">
        <v>1020</v>
      </c>
      <c r="AS36" s="43" t="s">
        <v>1021</v>
      </c>
      <c r="AT36" s="46"/>
      <c r="AU36" s="43" t="s">
        <v>1022</v>
      </c>
      <c r="AV36" s="64" t="s">
        <v>1023</v>
      </c>
      <c r="AW36" s="71" t="s">
        <v>1024</v>
      </c>
      <c r="AX36" s="46"/>
      <c r="AY36" s="83"/>
      <c r="AZ36" s="46"/>
      <c r="BA36" s="46"/>
      <c r="BB36" s="43" t="s">
        <v>1025</v>
      </c>
      <c r="BC36" s="43" t="s">
        <v>1026</v>
      </c>
      <c r="BD36" s="81" t="s">
        <v>1027</v>
      </c>
      <c r="BE36" s="71" t="s">
        <v>1028</v>
      </c>
      <c r="BF36" s="46"/>
      <c r="BG36" s="43" t="s">
        <v>1029</v>
      </c>
      <c r="BH36" s="43" t="s">
        <v>1030</v>
      </c>
      <c r="BI36" s="43" t="s">
        <v>1031</v>
      </c>
      <c r="BJ36" s="86"/>
      <c r="BK36" s="83"/>
      <c r="BL36" s="46"/>
      <c r="BM36" s="46"/>
      <c r="BN36" s="46"/>
      <c r="BO36" s="43" t="s">
        <v>1032</v>
      </c>
      <c r="BP36" s="43" t="s">
        <v>1033</v>
      </c>
      <c r="BQ36" s="43" t="s">
        <v>1034</v>
      </c>
      <c r="BR36" s="81" t="s">
        <v>1035</v>
      </c>
      <c r="BT36" s="80" t="s">
        <v>1036</v>
      </c>
      <c r="BU36" s="46"/>
      <c r="BV36" s="46"/>
      <c r="BW36" s="43" t="s">
        <v>1037</v>
      </c>
      <c r="BX36" s="43" t="s">
        <v>1038</v>
      </c>
      <c r="BY36" s="82"/>
      <c r="BZ36" s="46"/>
      <c r="CA36" s="43" t="s">
        <v>1039</v>
      </c>
      <c r="CB36" s="43" t="s">
        <v>1040</v>
      </c>
      <c r="CC36" s="46"/>
      <c r="CD36" s="43" t="s">
        <v>1041</v>
      </c>
      <c r="CE36" s="43" t="s">
        <v>1042</v>
      </c>
      <c r="CF36" s="46"/>
      <c r="CG36" s="46"/>
      <c r="CH36" s="43" t="s">
        <v>1043</v>
      </c>
      <c r="CI36" s="43" t="s">
        <v>1044</v>
      </c>
      <c r="CJ36" s="43" t="s">
        <v>1045</v>
      </c>
      <c r="CK36" s="46"/>
      <c r="CL36" s="64" t="s">
        <v>1046</v>
      </c>
      <c r="CM36" s="97" t="s">
        <v>1047</v>
      </c>
      <c r="CN36" s="72"/>
      <c r="CO36" s="43" t="s">
        <v>1048</v>
      </c>
      <c r="CP36" s="64" t="s">
        <v>1049</v>
      </c>
      <c r="CQ36" s="80" t="s">
        <v>1050</v>
      </c>
      <c r="CR36" s="46"/>
      <c r="CS36" s="46"/>
      <c r="CT36" s="43" t="s">
        <v>1051</v>
      </c>
      <c r="CU36" s="81" t="s">
        <v>1052</v>
      </c>
      <c r="CV36" s="71" t="s">
        <v>1053</v>
      </c>
      <c r="CW36" s="43" t="s">
        <v>1054</v>
      </c>
      <c r="CX36" s="43" t="s">
        <v>1055</v>
      </c>
      <c r="CY36" s="46"/>
      <c r="CZ36" s="44" t="s">
        <v>1056</v>
      </c>
    </row>
    <row r="37" spans="1:104" x14ac:dyDescent="0.25">
      <c r="A37" s="42" t="s">
        <v>1057</v>
      </c>
      <c r="B37" s="45"/>
      <c r="C37" s="43" t="s">
        <v>1058</v>
      </c>
      <c r="D37" s="43" t="s">
        <v>1059</v>
      </c>
      <c r="E37" s="64" t="s">
        <v>1060</v>
      </c>
      <c r="F37" s="80" t="s">
        <v>1061</v>
      </c>
      <c r="G37" s="43" t="s">
        <v>1062</v>
      </c>
      <c r="H37" s="43" t="s">
        <v>1063</v>
      </c>
      <c r="I37" s="43" t="s">
        <v>1064</v>
      </c>
      <c r="J37" s="43" t="s">
        <v>1065</v>
      </c>
      <c r="K37" s="43" t="s">
        <v>1066</v>
      </c>
      <c r="L37" s="43" t="s">
        <v>1067</v>
      </c>
      <c r="M37" s="81" t="s">
        <v>1068</v>
      </c>
      <c r="N37" s="72"/>
      <c r="O37" s="46"/>
      <c r="P37" s="46"/>
      <c r="Q37" s="43" t="s">
        <v>1069</v>
      </c>
      <c r="R37" s="43" t="s">
        <v>1070</v>
      </c>
      <c r="S37" s="46"/>
      <c r="T37" s="64" t="s">
        <v>1071</v>
      </c>
      <c r="U37" s="80" t="s">
        <v>1072</v>
      </c>
      <c r="V37" s="43" t="s">
        <v>1073</v>
      </c>
      <c r="W37" s="43" t="s">
        <v>1074</v>
      </c>
      <c r="X37" s="43" t="s">
        <v>1075</v>
      </c>
      <c r="Y37" s="81" t="s">
        <v>1076</v>
      </c>
      <c r="Z37" s="71" t="s">
        <v>1077</v>
      </c>
      <c r="AA37" s="43" t="s">
        <v>1078</v>
      </c>
      <c r="AB37" s="43" t="s">
        <v>1079</v>
      </c>
      <c r="AC37" s="47"/>
      <c r="AD37" s="43" t="s">
        <v>1080</v>
      </c>
      <c r="AE37" s="43" t="s">
        <v>1081</v>
      </c>
      <c r="AF37" s="43" t="s">
        <v>1082</v>
      </c>
      <c r="AG37" s="43" t="s">
        <v>1083</v>
      </c>
      <c r="AH37" s="43" t="s">
        <v>1084</v>
      </c>
      <c r="AI37" s="64" t="s">
        <v>1085</v>
      </c>
      <c r="AJ37" s="80" t="s">
        <v>1086</v>
      </c>
      <c r="AK37" s="45"/>
      <c r="AL37" s="46"/>
      <c r="AM37" s="46"/>
      <c r="AN37" s="46"/>
      <c r="AO37" s="43" t="s">
        <v>1087</v>
      </c>
      <c r="AP37" s="71" t="s">
        <v>1088</v>
      </c>
      <c r="AQ37" s="46"/>
      <c r="AR37" s="43" t="s">
        <v>1089</v>
      </c>
      <c r="AS37" s="43" t="s">
        <v>1090</v>
      </c>
      <c r="AT37" s="46"/>
      <c r="AU37" s="43" t="s">
        <v>1091</v>
      </c>
      <c r="AV37" s="64" t="s">
        <v>1092</v>
      </c>
      <c r="AW37" s="71" t="s">
        <v>1093</v>
      </c>
      <c r="AX37" s="46"/>
      <c r="AY37" s="83"/>
      <c r="AZ37" s="46"/>
      <c r="BA37" s="46"/>
      <c r="BB37" s="43" t="s">
        <v>1094</v>
      </c>
      <c r="BC37" s="43" t="s">
        <v>1095</v>
      </c>
      <c r="BD37" s="81" t="s">
        <v>1096</v>
      </c>
      <c r="BE37" s="71" t="s">
        <v>1097</v>
      </c>
      <c r="BF37" s="46"/>
      <c r="BG37" s="43" t="s">
        <v>1098</v>
      </c>
      <c r="BH37" s="43" t="s">
        <v>1099</v>
      </c>
      <c r="BI37" s="43" t="s">
        <v>1100</v>
      </c>
      <c r="BJ37" s="86"/>
      <c r="BK37" s="83"/>
      <c r="BL37" s="46"/>
      <c r="BM37" s="46"/>
      <c r="BN37" s="46"/>
      <c r="BO37" s="46"/>
      <c r="BP37" s="43" t="s">
        <v>1101</v>
      </c>
      <c r="BQ37" s="43" t="s">
        <v>1102</v>
      </c>
      <c r="BR37" s="81" t="s">
        <v>1103</v>
      </c>
      <c r="BT37" s="80" t="s">
        <v>1104</v>
      </c>
      <c r="BU37" s="46"/>
      <c r="BV37" s="46"/>
      <c r="BW37" s="43" t="s">
        <v>1105</v>
      </c>
      <c r="BX37" s="43" t="s">
        <v>1106</v>
      </c>
      <c r="BY37" s="82"/>
      <c r="BZ37" s="46"/>
      <c r="CA37" s="43" t="s">
        <v>1107</v>
      </c>
      <c r="CB37" s="43" t="s">
        <v>1108</v>
      </c>
      <c r="CC37" s="46"/>
      <c r="CD37" s="43" t="s">
        <v>1109</v>
      </c>
      <c r="CE37" s="43" t="s">
        <v>1110</v>
      </c>
      <c r="CF37" s="46"/>
      <c r="CG37" s="46"/>
      <c r="CH37" s="43" t="s">
        <v>1111</v>
      </c>
      <c r="CI37" s="43" t="s">
        <v>1112</v>
      </c>
      <c r="CJ37" s="43" t="s">
        <v>1113</v>
      </c>
      <c r="CK37" s="46"/>
      <c r="CL37" s="64" t="s">
        <v>1114</v>
      </c>
      <c r="CM37" s="97" t="s">
        <v>1115</v>
      </c>
      <c r="CN37" s="72"/>
      <c r="CO37" s="43" t="s">
        <v>1116</v>
      </c>
      <c r="CP37" s="64" t="s">
        <v>1117</v>
      </c>
      <c r="CQ37" s="80" t="s">
        <v>1118</v>
      </c>
      <c r="CR37" s="46"/>
      <c r="CS37" s="46"/>
      <c r="CT37" s="43" t="s">
        <v>1119</v>
      </c>
      <c r="CU37" s="81" t="s">
        <v>1120</v>
      </c>
      <c r="CV37" s="71" t="s">
        <v>1121</v>
      </c>
      <c r="CW37" s="43" t="s">
        <v>1122</v>
      </c>
      <c r="CX37" s="43" t="s">
        <v>1123</v>
      </c>
      <c r="CY37" s="46"/>
      <c r="CZ37" s="44" t="s">
        <v>1124</v>
      </c>
    </row>
    <row r="38" spans="1:104" x14ac:dyDescent="0.25">
      <c r="A38" s="42" t="s">
        <v>1125</v>
      </c>
      <c r="B38" s="45"/>
      <c r="C38" s="43" t="s">
        <v>1126</v>
      </c>
      <c r="D38" s="43" t="s">
        <v>1127</v>
      </c>
      <c r="E38" s="64" t="s">
        <v>1128</v>
      </c>
      <c r="F38" s="80" t="s">
        <v>1129</v>
      </c>
      <c r="G38" s="43" t="s">
        <v>1130</v>
      </c>
      <c r="H38" s="43" t="s">
        <v>1131</v>
      </c>
      <c r="I38" s="46"/>
      <c r="J38" s="43" t="s">
        <v>1132</v>
      </c>
      <c r="K38" s="43" t="s">
        <v>1133</v>
      </c>
      <c r="L38" s="43" t="s">
        <v>1134</v>
      </c>
      <c r="M38" s="81" t="s">
        <v>1135</v>
      </c>
      <c r="N38" s="72"/>
      <c r="O38" s="46"/>
      <c r="P38" s="46"/>
      <c r="Q38" s="43" t="s">
        <v>1136</v>
      </c>
      <c r="R38" s="46"/>
      <c r="S38" s="46"/>
      <c r="T38" s="64" t="s">
        <v>1137</v>
      </c>
      <c r="U38" s="80" t="s">
        <v>1138</v>
      </c>
      <c r="V38" s="43" t="s">
        <v>1139</v>
      </c>
      <c r="W38" s="43" t="s">
        <v>1140</v>
      </c>
      <c r="X38" s="43" t="s">
        <v>1141</v>
      </c>
      <c r="Y38" s="81" t="s">
        <v>1142</v>
      </c>
      <c r="Z38" s="71" t="s">
        <v>1143</v>
      </c>
      <c r="AA38" s="43" t="s">
        <v>1144</v>
      </c>
      <c r="AB38" s="43" t="s">
        <v>1145</v>
      </c>
      <c r="AC38" s="48"/>
      <c r="AD38" s="43" t="s">
        <v>1146</v>
      </c>
      <c r="AE38" s="46"/>
      <c r="AF38" s="43" t="s">
        <v>1147</v>
      </c>
      <c r="AG38" s="43" t="s">
        <v>1148</v>
      </c>
      <c r="AH38" s="43" t="s">
        <v>1149</v>
      </c>
      <c r="AI38" s="64" t="s">
        <v>1150</v>
      </c>
      <c r="AJ38" s="83"/>
      <c r="AK38" s="46"/>
      <c r="AL38" s="46"/>
      <c r="AM38" s="46"/>
      <c r="AN38" s="46"/>
      <c r="AP38" s="71" t="s">
        <v>1151</v>
      </c>
      <c r="AQ38" s="46"/>
      <c r="AR38" s="43" t="s">
        <v>1152</v>
      </c>
      <c r="AS38" s="43" t="s">
        <v>1153</v>
      </c>
      <c r="AT38" s="46"/>
      <c r="AU38" s="43" t="s">
        <v>1154</v>
      </c>
      <c r="AV38" s="64" t="s">
        <v>1155</v>
      </c>
      <c r="AW38" s="71" t="s">
        <v>1156</v>
      </c>
      <c r="AX38" s="46"/>
      <c r="AY38" s="83"/>
      <c r="AZ38" s="46"/>
      <c r="BA38" s="46"/>
      <c r="BB38" s="46"/>
      <c r="BC38" s="43" t="s">
        <v>1157</v>
      </c>
      <c r="BD38" s="81" t="s">
        <v>1158</v>
      </c>
      <c r="BE38" s="71" t="s">
        <v>1159</v>
      </c>
      <c r="BF38" s="46"/>
      <c r="BG38" s="46"/>
      <c r="BH38" s="43" t="s">
        <v>1160</v>
      </c>
      <c r="BI38" s="46"/>
      <c r="BJ38" s="86"/>
      <c r="BK38" s="83"/>
      <c r="BL38" s="46"/>
      <c r="BM38" s="46"/>
      <c r="BN38" s="46"/>
      <c r="BO38" s="46"/>
      <c r="BP38" s="46"/>
      <c r="BQ38" s="43" t="s">
        <v>1161</v>
      </c>
      <c r="BR38" s="81" t="s">
        <v>1162</v>
      </c>
      <c r="BT38" s="80" t="s">
        <v>1163</v>
      </c>
      <c r="BU38" s="46"/>
      <c r="BV38" s="46"/>
      <c r="BW38" s="46"/>
      <c r="BX38" s="43" t="s">
        <v>1164</v>
      </c>
      <c r="BY38" s="82"/>
      <c r="BZ38" s="46"/>
      <c r="CA38" s="43" t="s">
        <v>1165</v>
      </c>
      <c r="CB38" s="43" t="s">
        <v>1166</v>
      </c>
      <c r="CC38" s="46"/>
      <c r="CD38" s="43" t="s">
        <v>1167</v>
      </c>
      <c r="CE38" s="43" t="s">
        <v>1168</v>
      </c>
      <c r="CF38" s="46"/>
      <c r="CG38" s="46"/>
      <c r="CH38" s="43" t="s">
        <v>1169</v>
      </c>
      <c r="CI38" s="43" t="s">
        <v>1170</v>
      </c>
      <c r="CJ38" s="43" t="s">
        <v>1171</v>
      </c>
      <c r="CK38" s="46"/>
      <c r="CL38" s="64" t="s">
        <v>1172</v>
      </c>
      <c r="CM38" s="97" t="s">
        <v>1173</v>
      </c>
      <c r="CN38" s="72"/>
      <c r="CO38" s="43" t="s">
        <v>1174</v>
      </c>
      <c r="CP38" s="64" t="s">
        <v>1175</v>
      </c>
      <c r="CQ38" s="80" t="s">
        <v>1176</v>
      </c>
      <c r="CR38" s="46"/>
      <c r="CS38" s="46"/>
      <c r="CT38" s="43" t="s">
        <v>1177</v>
      </c>
      <c r="CU38" s="81" t="s">
        <v>1178</v>
      </c>
      <c r="CV38" s="71" t="s">
        <v>1179</v>
      </c>
      <c r="CW38" s="43" t="s">
        <v>1180</v>
      </c>
      <c r="CX38" s="43" t="s">
        <v>1181</v>
      </c>
      <c r="CY38" s="46"/>
      <c r="CZ38" s="44" t="s">
        <v>1182</v>
      </c>
    </row>
    <row r="39" spans="1:104" x14ac:dyDescent="0.25">
      <c r="A39" s="42" t="s">
        <v>1183</v>
      </c>
      <c r="B39" s="45"/>
      <c r="C39" s="43" t="s">
        <v>1184</v>
      </c>
      <c r="D39" s="43" t="s">
        <v>1185</v>
      </c>
      <c r="E39" s="64" t="s">
        <v>1186</v>
      </c>
      <c r="F39" s="80" t="s">
        <v>1187</v>
      </c>
      <c r="G39" s="43" t="s">
        <v>1188</v>
      </c>
      <c r="H39" s="43" t="s">
        <v>1189</v>
      </c>
      <c r="I39" s="46"/>
      <c r="J39" s="43" t="s">
        <v>1190</v>
      </c>
      <c r="K39" s="43" t="s">
        <v>1191</v>
      </c>
      <c r="L39" s="43" t="s">
        <v>1192</v>
      </c>
      <c r="M39" s="81" t="s">
        <v>1193</v>
      </c>
      <c r="N39" s="72"/>
      <c r="O39" s="46"/>
      <c r="P39" s="46"/>
      <c r="Q39" s="46"/>
      <c r="R39" s="46"/>
      <c r="S39" s="46"/>
      <c r="T39" s="64" t="s">
        <v>1194</v>
      </c>
      <c r="U39" s="83"/>
      <c r="V39" s="43" t="s">
        <v>1195</v>
      </c>
      <c r="W39" s="43" t="s">
        <v>1196</v>
      </c>
      <c r="X39" s="43" t="s">
        <v>1197</v>
      </c>
      <c r="Y39" s="81" t="s">
        <v>1198</v>
      </c>
      <c r="Z39" s="71" t="s">
        <v>1199</v>
      </c>
      <c r="AA39" s="43" t="s">
        <v>1200</v>
      </c>
      <c r="AB39" s="43" t="s">
        <v>1201</v>
      </c>
      <c r="AC39" s="48"/>
      <c r="AD39" s="46"/>
      <c r="AE39" s="46"/>
      <c r="AF39" s="43" t="s">
        <v>1202</v>
      </c>
      <c r="AG39" s="43" t="s">
        <v>1203</v>
      </c>
      <c r="AH39" s="43" t="s">
        <v>1204</v>
      </c>
      <c r="AI39" s="64" t="s">
        <v>1205</v>
      </c>
      <c r="AJ39" s="83"/>
      <c r="AK39" s="46"/>
      <c r="AL39" s="46"/>
      <c r="AM39" s="46"/>
      <c r="AN39" s="46"/>
      <c r="AO39" s="82"/>
      <c r="AP39" s="71" t="s">
        <v>1206</v>
      </c>
      <c r="AQ39" s="46"/>
      <c r="AR39" s="43" t="s">
        <v>1207</v>
      </c>
      <c r="AS39" s="43" t="s">
        <v>1208</v>
      </c>
      <c r="AT39" s="46"/>
      <c r="AU39" s="43" t="s">
        <v>1209</v>
      </c>
      <c r="AV39" s="64" t="s">
        <v>1210</v>
      </c>
      <c r="AW39" s="71" t="s">
        <v>1211</v>
      </c>
      <c r="AX39" s="46"/>
      <c r="AY39" s="83"/>
      <c r="AZ39" s="46"/>
      <c r="BA39" s="46"/>
      <c r="BB39" s="46"/>
      <c r="BC39" s="43" t="s">
        <v>1212</v>
      </c>
      <c r="BD39" s="81" t="s">
        <v>1213</v>
      </c>
      <c r="BE39" s="71" t="s">
        <v>1214</v>
      </c>
      <c r="BF39" s="46"/>
      <c r="BG39" s="46"/>
      <c r="BH39" s="43" t="s">
        <v>1215</v>
      </c>
      <c r="BI39" s="46"/>
      <c r="BJ39" s="86"/>
      <c r="BK39" s="83"/>
      <c r="BL39" s="46"/>
      <c r="BM39" s="46"/>
      <c r="BN39" s="46"/>
      <c r="BO39" s="46"/>
      <c r="BP39" s="46"/>
      <c r="BQ39" s="43" t="s">
        <v>1216</v>
      </c>
      <c r="BR39" s="81" t="s">
        <v>1217</v>
      </c>
      <c r="BT39" s="80" t="s">
        <v>1218</v>
      </c>
      <c r="BU39" s="46"/>
      <c r="BV39" s="46"/>
      <c r="BW39" s="46"/>
      <c r="BX39" s="43" t="s">
        <v>1219</v>
      </c>
      <c r="BY39" s="82"/>
      <c r="BZ39" s="46"/>
      <c r="CA39" s="43" t="s">
        <v>1220</v>
      </c>
      <c r="CB39" s="43" t="s">
        <v>1221</v>
      </c>
      <c r="CC39" s="46"/>
      <c r="CD39" s="43" t="s">
        <v>1222</v>
      </c>
      <c r="CE39" s="43" t="s">
        <v>1223</v>
      </c>
      <c r="CF39" s="46"/>
      <c r="CG39" s="46"/>
      <c r="CH39" s="43" t="s">
        <v>1224</v>
      </c>
      <c r="CI39" s="46"/>
      <c r="CJ39" s="43" t="s">
        <v>1225</v>
      </c>
      <c r="CK39" s="46"/>
      <c r="CL39" s="64" t="s">
        <v>1226</v>
      </c>
      <c r="CM39" s="97" t="s">
        <v>1227</v>
      </c>
      <c r="CN39" s="72"/>
      <c r="CO39" s="43" t="s">
        <v>1228</v>
      </c>
      <c r="CP39" s="64" t="s">
        <v>1229</v>
      </c>
      <c r="CQ39" s="80" t="s">
        <v>1230</v>
      </c>
      <c r="CR39" s="46"/>
      <c r="CS39" s="46"/>
      <c r="CT39" s="43" t="s">
        <v>1231</v>
      </c>
      <c r="CU39" s="81" t="s">
        <v>1232</v>
      </c>
      <c r="CV39" s="72"/>
      <c r="CW39" s="43" t="s">
        <v>1233</v>
      </c>
      <c r="CX39" s="43" t="s">
        <v>1234</v>
      </c>
      <c r="CY39" s="46"/>
      <c r="CZ39" s="44" t="s">
        <v>1235</v>
      </c>
    </row>
    <row r="40" spans="1:104" x14ac:dyDescent="0.25">
      <c r="A40" s="42" t="s">
        <v>1236</v>
      </c>
      <c r="B40" s="45"/>
      <c r="C40" s="43" t="s">
        <v>1237</v>
      </c>
      <c r="D40" s="43" t="s">
        <v>1238</v>
      </c>
      <c r="E40" s="65"/>
      <c r="F40" s="80" t="s">
        <v>1239</v>
      </c>
      <c r="G40" s="46"/>
      <c r="H40" s="43" t="s">
        <v>1240</v>
      </c>
      <c r="I40" s="46"/>
      <c r="J40" s="46"/>
      <c r="K40" s="43" t="s">
        <v>1241</v>
      </c>
      <c r="L40" s="43" t="s">
        <v>1242</v>
      </c>
      <c r="M40" s="81" t="s">
        <v>1243</v>
      </c>
      <c r="N40" s="72"/>
      <c r="O40" s="46"/>
      <c r="P40" s="46"/>
      <c r="Q40" s="46"/>
      <c r="R40" s="46"/>
      <c r="S40" s="46"/>
      <c r="T40" s="64" t="s">
        <v>1244</v>
      </c>
      <c r="U40" s="83"/>
      <c r="V40" s="43" t="s">
        <v>1245</v>
      </c>
      <c r="W40" s="43" t="s">
        <v>1246</v>
      </c>
      <c r="X40" s="43" t="s">
        <v>1247</v>
      </c>
      <c r="Y40" s="81" t="s">
        <v>1248</v>
      </c>
      <c r="Z40" s="71" t="s">
        <v>1249</v>
      </c>
      <c r="AA40" s="43" t="s">
        <v>1250</v>
      </c>
      <c r="AB40" s="43" t="s">
        <v>1251</v>
      </c>
      <c r="AC40" s="48"/>
      <c r="AD40" s="46"/>
      <c r="AE40" s="46"/>
      <c r="AF40" s="43" t="s">
        <v>1252</v>
      </c>
      <c r="AG40" s="43" t="s">
        <v>1253</v>
      </c>
      <c r="AH40" s="43" t="s">
        <v>1254</v>
      </c>
      <c r="AI40" s="64" t="s">
        <v>1255</v>
      </c>
      <c r="AJ40" s="83"/>
      <c r="AK40" s="46"/>
      <c r="AL40" s="46"/>
      <c r="AM40" s="46"/>
      <c r="AN40" s="46"/>
      <c r="AO40" s="82"/>
      <c r="AP40" s="71" t="s">
        <v>1256</v>
      </c>
      <c r="AQ40" s="46"/>
      <c r="AR40" s="43" t="s">
        <v>1257</v>
      </c>
      <c r="AS40" s="43" t="s">
        <v>1258</v>
      </c>
      <c r="AT40" s="46"/>
      <c r="AU40" s="46"/>
      <c r="AV40" s="64" t="s">
        <v>1259</v>
      </c>
      <c r="AW40" s="71" t="s">
        <v>1260</v>
      </c>
      <c r="AX40" s="46"/>
      <c r="AY40" s="83"/>
      <c r="AZ40" s="46"/>
      <c r="BA40" s="46"/>
      <c r="BB40" s="46"/>
      <c r="BC40" s="43" t="s">
        <v>1261</v>
      </c>
      <c r="BD40" s="81" t="s">
        <v>1262</v>
      </c>
      <c r="BE40" s="71" t="s">
        <v>1263</v>
      </c>
      <c r="BF40" s="46"/>
      <c r="BG40" s="46"/>
      <c r="BH40" s="43" t="s">
        <v>1264</v>
      </c>
      <c r="BI40" s="46"/>
      <c r="BJ40" s="86"/>
      <c r="BK40" s="83"/>
      <c r="BL40" s="46"/>
      <c r="BM40" s="46"/>
      <c r="BN40" s="46"/>
      <c r="BO40" s="46"/>
      <c r="BP40" s="46"/>
      <c r="BQ40" s="43" t="s">
        <v>1265</v>
      </c>
      <c r="BR40" s="81" t="s">
        <v>1266</v>
      </c>
      <c r="BT40" s="80" t="s">
        <v>1267</v>
      </c>
      <c r="BU40" s="46"/>
      <c r="BV40" s="46"/>
      <c r="BW40" s="46"/>
      <c r="BX40" s="43" t="s">
        <v>1268</v>
      </c>
      <c r="BY40" s="82"/>
      <c r="BZ40" s="46"/>
      <c r="CA40" s="46"/>
      <c r="CB40" s="43" t="s">
        <v>1269</v>
      </c>
      <c r="CC40" s="46"/>
      <c r="CD40" s="43" t="s">
        <v>1270</v>
      </c>
      <c r="CE40" s="43" t="s">
        <v>1271</v>
      </c>
      <c r="CF40" s="46"/>
      <c r="CG40" s="46"/>
      <c r="CH40" s="46"/>
      <c r="CI40" s="46"/>
      <c r="CJ40" s="43" t="s">
        <v>1272</v>
      </c>
      <c r="CK40" s="46"/>
      <c r="CL40" s="64" t="s">
        <v>1273</v>
      </c>
      <c r="CM40" s="97" t="s">
        <v>1274</v>
      </c>
      <c r="CN40" s="72"/>
      <c r="CO40" s="43" t="s">
        <v>1275</v>
      </c>
      <c r="CP40" s="64" t="s">
        <v>1276</v>
      </c>
      <c r="CQ40" s="80" t="s">
        <v>1277</v>
      </c>
      <c r="CR40" s="46"/>
      <c r="CS40" s="46"/>
      <c r="CT40" s="43" t="s">
        <v>1278</v>
      </c>
      <c r="CU40" s="81" t="s">
        <v>1279</v>
      </c>
      <c r="CV40" s="72"/>
      <c r="CW40" s="43" t="s">
        <v>1280</v>
      </c>
      <c r="CX40" s="43" t="s">
        <v>1281</v>
      </c>
      <c r="CY40" s="46"/>
      <c r="CZ40" s="44" t="s">
        <v>1282</v>
      </c>
    </row>
    <row r="41" spans="1:104" x14ac:dyDescent="0.25">
      <c r="A41" s="42" t="s">
        <v>1283</v>
      </c>
      <c r="B41" s="45"/>
      <c r="C41" s="43" t="s">
        <v>1284</v>
      </c>
      <c r="D41" s="43" t="s">
        <v>1285</v>
      </c>
      <c r="E41" s="65"/>
      <c r="F41" s="80" t="s">
        <v>1286</v>
      </c>
      <c r="G41" s="46"/>
      <c r="H41" s="43" t="s">
        <v>1287</v>
      </c>
      <c r="I41" s="46"/>
      <c r="J41" s="46"/>
      <c r="K41" s="43" t="s">
        <v>1288</v>
      </c>
      <c r="L41" s="43" t="s">
        <v>1289</v>
      </c>
      <c r="M41" s="81" t="s">
        <v>1290</v>
      </c>
      <c r="N41" s="72"/>
      <c r="O41" s="46"/>
      <c r="P41" s="46"/>
      <c r="Q41" s="46"/>
      <c r="R41" s="46"/>
      <c r="S41" s="46"/>
      <c r="T41" s="64" t="s">
        <v>1291</v>
      </c>
      <c r="U41" s="83"/>
      <c r="V41" s="46"/>
      <c r="W41" s="43" t="s">
        <v>1292</v>
      </c>
      <c r="X41" s="43" t="s">
        <v>1293</v>
      </c>
      <c r="Y41" s="81" t="s">
        <v>1294</v>
      </c>
      <c r="Z41" s="71" t="s">
        <v>1295</v>
      </c>
      <c r="AA41" s="43" t="s">
        <v>1296</v>
      </c>
      <c r="AB41" s="43" t="s">
        <v>1297</v>
      </c>
      <c r="AC41" s="47"/>
      <c r="AD41" s="46"/>
      <c r="AE41" s="46"/>
      <c r="AF41" s="46"/>
      <c r="AG41" s="43" t="s">
        <v>1298</v>
      </c>
      <c r="AH41" s="43" t="s">
        <v>1299</v>
      </c>
      <c r="AI41" s="64" t="s">
        <v>1300</v>
      </c>
      <c r="AJ41" s="83"/>
      <c r="AK41" s="46"/>
      <c r="AL41" s="46"/>
      <c r="AM41" s="46"/>
      <c r="AN41" s="46"/>
      <c r="AO41" s="82"/>
      <c r="AP41" s="71" t="s">
        <v>1301</v>
      </c>
      <c r="AQ41" s="46"/>
      <c r="AR41" s="43" t="s">
        <v>1302</v>
      </c>
      <c r="AS41" s="43" t="s">
        <v>1303</v>
      </c>
      <c r="AT41" s="46"/>
      <c r="AU41" s="46"/>
      <c r="AV41" s="64" t="s">
        <v>1304</v>
      </c>
      <c r="AW41" s="71" t="s">
        <v>1305</v>
      </c>
      <c r="AX41" s="46"/>
      <c r="AY41" s="83"/>
      <c r="AZ41" s="46"/>
      <c r="BA41" s="46"/>
      <c r="BB41" s="46"/>
      <c r="BC41" s="43" t="s">
        <v>1306</v>
      </c>
      <c r="BD41" s="81" t="s">
        <v>1307</v>
      </c>
      <c r="BE41" s="71" t="s">
        <v>1308</v>
      </c>
      <c r="BF41" s="46"/>
      <c r="BG41" s="46"/>
      <c r="BH41" s="43" t="s">
        <v>1309</v>
      </c>
      <c r="BI41" s="46"/>
      <c r="BJ41" s="86"/>
      <c r="BK41" s="83"/>
      <c r="BL41" s="46"/>
      <c r="BM41" s="46"/>
      <c r="BN41" s="46"/>
      <c r="BO41" s="46"/>
      <c r="BP41" s="46"/>
      <c r="BQ41" s="43" t="s">
        <v>1310</v>
      </c>
      <c r="BR41" s="81" t="s">
        <v>1311</v>
      </c>
      <c r="BT41" s="80" t="s">
        <v>1312</v>
      </c>
      <c r="BU41" s="46"/>
      <c r="BV41" s="46"/>
      <c r="BW41" s="46"/>
      <c r="BX41" s="43" t="s">
        <v>1313</v>
      </c>
      <c r="BY41" s="82"/>
      <c r="BZ41" s="46"/>
      <c r="CA41" s="46"/>
      <c r="CB41" s="43" t="s">
        <v>1314</v>
      </c>
      <c r="CC41" s="46"/>
      <c r="CD41" s="43" t="s">
        <v>1315</v>
      </c>
      <c r="CE41" s="46"/>
      <c r="CF41" s="46"/>
      <c r="CG41" s="46"/>
      <c r="CH41" s="46"/>
      <c r="CI41" s="46"/>
      <c r="CJ41" s="43" t="s">
        <v>1316</v>
      </c>
      <c r="CK41" s="46"/>
      <c r="CL41" s="64" t="s">
        <v>1317</v>
      </c>
      <c r="CM41" s="97" t="s">
        <v>1318</v>
      </c>
      <c r="CN41" s="72"/>
      <c r="CO41" s="43" t="s">
        <v>1319</v>
      </c>
      <c r="CP41" s="64" t="s">
        <v>1320</v>
      </c>
      <c r="CQ41" s="80" t="s">
        <v>1321</v>
      </c>
      <c r="CR41" s="46"/>
      <c r="CS41" s="46"/>
      <c r="CT41" s="43" t="s">
        <v>1322</v>
      </c>
      <c r="CU41" s="81" t="s">
        <v>1323</v>
      </c>
      <c r="CV41" s="72"/>
      <c r="CW41" s="43" t="s">
        <v>1324</v>
      </c>
      <c r="CX41" s="43" t="s">
        <v>1325</v>
      </c>
      <c r="CY41" s="46"/>
      <c r="CZ41" s="44" t="s">
        <v>1326</v>
      </c>
    </row>
    <row r="42" spans="1:104" x14ac:dyDescent="0.25">
      <c r="A42" s="42" t="s">
        <v>1327</v>
      </c>
      <c r="B42" s="45"/>
      <c r="C42" s="43" t="s">
        <v>1328</v>
      </c>
      <c r="D42" s="43" t="s">
        <v>1329</v>
      </c>
      <c r="E42" s="65"/>
      <c r="F42" s="80" t="s">
        <v>1330</v>
      </c>
      <c r="G42" s="46"/>
      <c r="H42" s="43" t="s">
        <v>1331</v>
      </c>
      <c r="I42" s="46"/>
      <c r="J42" s="46"/>
      <c r="K42" s="43" t="s">
        <v>1332</v>
      </c>
      <c r="L42" s="43" t="s">
        <v>1333</v>
      </c>
      <c r="M42" s="81" t="s">
        <v>1334</v>
      </c>
      <c r="N42" s="72"/>
      <c r="O42" s="46"/>
      <c r="P42" s="46"/>
      <c r="Q42" s="46"/>
      <c r="R42" s="46"/>
      <c r="S42" s="46"/>
      <c r="T42" s="64" t="s">
        <v>1335</v>
      </c>
      <c r="U42" s="83"/>
      <c r="V42" s="46"/>
      <c r="W42" s="43" t="s">
        <v>1336</v>
      </c>
      <c r="X42" s="43" t="s">
        <v>1337</v>
      </c>
      <c r="Y42" s="81" t="s">
        <v>1338</v>
      </c>
      <c r="Z42" s="72"/>
      <c r="AA42" s="46"/>
      <c r="AB42" s="43" t="s">
        <v>1339</v>
      </c>
      <c r="AC42" s="47"/>
      <c r="AD42" s="46"/>
      <c r="AE42" s="46"/>
      <c r="AF42" s="46"/>
      <c r="AG42" s="43" t="s">
        <v>1340</v>
      </c>
      <c r="AH42" s="43" t="s">
        <v>1341</v>
      </c>
      <c r="AI42" s="64" t="s">
        <v>1342</v>
      </c>
      <c r="AJ42" s="83"/>
      <c r="AK42" s="46"/>
      <c r="AL42" s="46"/>
      <c r="AM42" s="46"/>
      <c r="AN42" s="46"/>
      <c r="AO42" s="82"/>
      <c r="AP42" s="71" t="s">
        <v>1343</v>
      </c>
      <c r="AQ42" s="46"/>
      <c r="AR42" s="46"/>
      <c r="AS42" s="43" t="s">
        <v>1344</v>
      </c>
      <c r="AT42" s="46"/>
      <c r="AU42" s="46"/>
      <c r="AV42" s="64" t="s">
        <v>1345</v>
      </c>
      <c r="AW42" s="71" t="s">
        <v>1346</v>
      </c>
      <c r="AX42" s="46"/>
      <c r="AY42" s="83"/>
      <c r="AZ42" s="46"/>
      <c r="BA42" s="46"/>
      <c r="BB42" s="46"/>
      <c r="BC42" s="46"/>
      <c r="BD42" s="81" t="s">
        <v>1347</v>
      </c>
      <c r="BE42" s="71" t="s">
        <v>1348</v>
      </c>
      <c r="BF42" s="46"/>
      <c r="BG42" s="46"/>
      <c r="BH42" s="43" t="s">
        <v>1349</v>
      </c>
      <c r="BI42" s="46"/>
      <c r="BJ42" s="86"/>
      <c r="BK42" s="83"/>
      <c r="BL42" s="46"/>
      <c r="BM42" s="46"/>
      <c r="BN42" s="46"/>
      <c r="BO42" s="46"/>
      <c r="BP42" s="46"/>
      <c r="BQ42" s="43" t="s">
        <v>1350</v>
      </c>
      <c r="BR42" s="81" t="s">
        <v>1351</v>
      </c>
      <c r="BT42" s="83"/>
      <c r="BU42" s="46"/>
      <c r="BV42" s="46"/>
      <c r="BW42" s="46"/>
      <c r="BX42" s="43" t="s">
        <v>1352</v>
      </c>
      <c r="BY42" s="82"/>
      <c r="BZ42" s="46"/>
      <c r="CA42" s="46"/>
      <c r="CB42" s="43" t="s">
        <v>1353</v>
      </c>
      <c r="CC42" s="46"/>
      <c r="CD42" s="46"/>
      <c r="CE42" s="46"/>
      <c r="CF42" s="46"/>
      <c r="CG42" s="46"/>
      <c r="CH42" s="46"/>
      <c r="CI42" s="46"/>
      <c r="CJ42" s="46"/>
      <c r="CK42" s="46"/>
      <c r="CL42" s="64" t="s">
        <v>1354</v>
      </c>
      <c r="CM42" s="97" t="s">
        <v>1355</v>
      </c>
      <c r="CN42" s="72"/>
      <c r="CO42" s="43" t="s">
        <v>1356</v>
      </c>
      <c r="CP42" s="64" t="s">
        <v>1357</v>
      </c>
      <c r="CQ42" s="80" t="s">
        <v>1358</v>
      </c>
      <c r="CR42" s="46"/>
      <c r="CS42" s="46"/>
      <c r="CT42" s="43" t="s">
        <v>1359</v>
      </c>
      <c r="CU42" s="81" t="s">
        <v>1360</v>
      </c>
      <c r="CV42" s="72"/>
      <c r="CW42" s="46"/>
      <c r="CX42" s="43" t="s">
        <v>1361</v>
      </c>
      <c r="CY42" s="46"/>
      <c r="CZ42" s="44" t="s">
        <v>1362</v>
      </c>
    </row>
    <row r="43" spans="1:104" x14ac:dyDescent="0.25">
      <c r="A43" s="42" t="s">
        <v>1363</v>
      </c>
      <c r="B43" s="45"/>
      <c r="C43" s="43" t="s">
        <v>1364</v>
      </c>
      <c r="D43" s="43" t="s">
        <v>1365</v>
      </c>
      <c r="E43" s="65"/>
      <c r="F43" s="80" t="s">
        <v>1366</v>
      </c>
      <c r="G43" s="46"/>
      <c r="H43" s="43" t="s">
        <v>1367</v>
      </c>
      <c r="I43" s="46"/>
      <c r="J43" s="46"/>
      <c r="K43" s="46"/>
      <c r="L43" s="43" t="s">
        <v>1368</v>
      </c>
      <c r="M43" s="81" t="s">
        <v>1369</v>
      </c>
      <c r="N43" s="72"/>
      <c r="O43" s="46"/>
      <c r="P43" s="46"/>
      <c r="Q43" s="46"/>
      <c r="R43" s="46"/>
      <c r="S43" s="46"/>
      <c r="T43" s="64" t="s">
        <v>1370</v>
      </c>
      <c r="U43" s="83"/>
      <c r="V43" s="46"/>
      <c r="W43" s="43" t="s">
        <v>1371</v>
      </c>
      <c r="X43" s="43" t="s">
        <v>1372</v>
      </c>
      <c r="Y43" s="81" t="s">
        <v>1373</v>
      </c>
      <c r="Z43" s="72"/>
      <c r="AA43" s="46"/>
      <c r="AB43" s="43" t="s">
        <v>1374</v>
      </c>
      <c r="AC43" s="47"/>
      <c r="AD43" s="46"/>
      <c r="AE43" s="46"/>
      <c r="AF43" s="46"/>
      <c r="AG43" s="43" t="s">
        <v>1375</v>
      </c>
      <c r="AH43" s="43" t="s">
        <v>1376</v>
      </c>
      <c r="AI43" s="64" t="s">
        <v>1377</v>
      </c>
      <c r="AJ43" s="83"/>
      <c r="AK43" s="46"/>
      <c r="AL43" s="46"/>
      <c r="AM43" s="46"/>
      <c r="AN43" s="46"/>
      <c r="AO43" s="82"/>
      <c r="AP43" s="71" t="s">
        <v>1378</v>
      </c>
      <c r="AQ43" s="46"/>
      <c r="AR43" s="46"/>
      <c r="AS43" s="43" t="s">
        <v>1379</v>
      </c>
      <c r="AT43" s="46"/>
      <c r="AU43" s="46"/>
      <c r="AV43" s="64" t="s">
        <v>1380</v>
      </c>
      <c r="AW43" s="71" t="s">
        <v>1381</v>
      </c>
      <c r="AX43" s="46"/>
      <c r="AY43" s="83"/>
      <c r="AZ43" s="46"/>
      <c r="BA43" s="46"/>
      <c r="BB43" s="46"/>
      <c r="BC43" s="46"/>
      <c r="BD43" s="82"/>
      <c r="BE43" s="72"/>
      <c r="BF43" s="46"/>
      <c r="BG43" s="46"/>
      <c r="BH43" s="43" t="s">
        <v>1382</v>
      </c>
      <c r="BI43" s="46"/>
      <c r="BJ43" s="86"/>
      <c r="BK43" s="83"/>
      <c r="BL43" s="46"/>
      <c r="BM43" s="46"/>
      <c r="BN43" s="46"/>
      <c r="BO43" s="46"/>
      <c r="BP43" s="46"/>
      <c r="BQ43" s="43" t="s">
        <v>1383</v>
      </c>
      <c r="BR43" s="81" t="s">
        <v>1384</v>
      </c>
      <c r="BT43" s="83"/>
      <c r="BU43" s="46"/>
      <c r="BV43" s="46"/>
      <c r="BW43" s="46"/>
      <c r="BX43" s="43" t="s">
        <v>1385</v>
      </c>
      <c r="BY43" s="82"/>
      <c r="BZ43" s="46"/>
      <c r="CA43" s="46"/>
      <c r="CB43" s="43" t="s">
        <v>1386</v>
      </c>
      <c r="CC43" s="46"/>
      <c r="CD43" s="46"/>
      <c r="CE43" s="46"/>
      <c r="CF43" s="46"/>
      <c r="CG43" s="46"/>
      <c r="CH43" s="46"/>
      <c r="CI43" s="46"/>
      <c r="CJ43" s="46"/>
      <c r="CK43" s="46"/>
      <c r="CL43" s="64" t="s">
        <v>1387</v>
      </c>
      <c r="CM43" s="97" t="s">
        <v>1388</v>
      </c>
      <c r="CN43" s="72"/>
      <c r="CO43" s="43" t="s">
        <v>1389</v>
      </c>
      <c r="CP43" s="64" t="s">
        <v>1390</v>
      </c>
      <c r="CQ43" s="80" t="s">
        <v>1391</v>
      </c>
      <c r="CR43" s="46"/>
      <c r="CS43" s="46"/>
      <c r="CT43" s="43" t="s">
        <v>1392</v>
      </c>
      <c r="CU43" s="81" t="s">
        <v>1393</v>
      </c>
      <c r="CV43" s="72"/>
      <c r="CW43" s="46"/>
      <c r="CX43" s="43" t="s">
        <v>1394</v>
      </c>
      <c r="CY43" s="46"/>
      <c r="CZ43" s="44" t="s">
        <v>1395</v>
      </c>
    </row>
    <row r="44" spans="1:104" x14ac:dyDescent="0.25">
      <c r="A44" s="42" t="s">
        <v>1396</v>
      </c>
      <c r="B44" s="45"/>
      <c r="C44" s="43" t="s">
        <v>1397</v>
      </c>
      <c r="D44" s="43" t="s">
        <v>1398</v>
      </c>
      <c r="E44" s="65"/>
      <c r="F44" s="80" t="s">
        <v>1399</v>
      </c>
      <c r="G44" s="46"/>
      <c r="H44" s="43" t="s">
        <v>1400</v>
      </c>
      <c r="I44" s="46"/>
      <c r="J44" s="46"/>
      <c r="K44" s="46"/>
      <c r="L44" s="43" t="s">
        <v>1401</v>
      </c>
      <c r="M44" s="81" t="s">
        <v>1402</v>
      </c>
      <c r="N44" s="72"/>
      <c r="O44" s="46"/>
      <c r="P44" s="46"/>
      <c r="Q44" s="46"/>
      <c r="R44" s="46"/>
      <c r="S44" s="46"/>
      <c r="T44" s="64" t="s">
        <v>1403</v>
      </c>
      <c r="U44" s="83"/>
      <c r="V44" s="46"/>
      <c r="W44" s="43" t="s">
        <v>1404</v>
      </c>
      <c r="X44" s="43" t="s">
        <v>1405</v>
      </c>
      <c r="Y44" s="81" t="s">
        <v>1406</v>
      </c>
      <c r="Z44" s="72"/>
      <c r="AA44" s="46"/>
      <c r="AB44" s="43" t="s">
        <v>1407</v>
      </c>
      <c r="AC44" s="46"/>
      <c r="AD44" s="46"/>
      <c r="AE44" s="46"/>
      <c r="AF44" s="46"/>
      <c r="AG44" s="46"/>
      <c r="AH44" s="43" t="s">
        <v>1408</v>
      </c>
      <c r="AI44" s="64" t="s">
        <v>1409</v>
      </c>
      <c r="AJ44" s="83"/>
      <c r="AK44" s="46"/>
      <c r="AL44" s="46"/>
      <c r="AM44" s="46"/>
      <c r="AN44" s="46"/>
      <c r="AO44" s="82"/>
      <c r="AP44" s="71" t="s">
        <v>1410</v>
      </c>
      <c r="AQ44" s="46"/>
      <c r="AR44" s="46"/>
      <c r="AS44" s="43" t="s">
        <v>1411</v>
      </c>
      <c r="AT44" s="46"/>
      <c r="AU44" s="46"/>
      <c r="AV44" s="64" t="s">
        <v>1412</v>
      </c>
      <c r="AW44" s="71" t="s">
        <v>1413</v>
      </c>
      <c r="AX44" s="46"/>
      <c r="AY44" s="83"/>
      <c r="AZ44" s="46"/>
      <c r="BA44" s="46"/>
      <c r="BB44" s="46"/>
      <c r="BC44" s="46"/>
      <c r="BD44" s="82"/>
      <c r="BE44" s="72"/>
      <c r="BF44" s="46"/>
      <c r="BG44" s="46"/>
      <c r="BH44" s="43" t="s">
        <v>1414</v>
      </c>
      <c r="BI44" s="46"/>
      <c r="BJ44" s="86"/>
      <c r="BK44" s="83"/>
      <c r="BL44" s="46"/>
      <c r="BM44" s="46"/>
      <c r="BN44" s="46"/>
      <c r="BO44" s="46"/>
      <c r="BP44" s="46"/>
      <c r="BQ44" s="43" t="s">
        <v>1415</v>
      </c>
      <c r="BR44" s="81" t="s">
        <v>1416</v>
      </c>
      <c r="BT44" s="83"/>
      <c r="BU44" s="46"/>
      <c r="BV44" s="46"/>
      <c r="BW44" s="46"/>
      <c r="BX44" s="43" t="s">
        <v>1417</v>
      </c>
      <c r="BY44" s="82"/>
      <c r="BZ44" s="46"/>
      <c r="CA44" s="46"/>
      <c r="CB44" s="43" t="s">
        <v>1418</v>
      </c>
      <c r="CC44" s="46"/>
      <c r="CD44" s="46"/>
      <c r="CE44" s="46"/>
      <c r="CF44" s="46"/>
      <c r="CG44" s="46"/>
      <c r="CH44" s="46"/>
      <c r="CI44" s="46"/>
      <c r="CJ44" s="46"/>
      <c r="CK44" s="46"/>
      <c r="CL44" s="64" t="s">
        <v>1419</v>
      </c>
      <c r="CM44" s="98"/>
      <c r="CN44" s="72"/>
      <c r="CO44" s="43" t="s">
        <v>1420</v>
      </c>
      <c r="CP44" s="64" t="s">
        <v>1421</v>
      </c>
      <c r="CQ44" s="80" t="s">
        <v>1422</v>
      </c>
      <c r="CR44" s="46"/>
      <c r="CS44" s="46"/>
      <c r="CT44" s="43" t="s">
        <v>1423</v>
      </c>
      <c r="CU44" s="81" t="s">
        <v>1424</v>
      </c>
      <c r="CV44" s="72"/>
      <c r="CW44" s="46"/>
      <c r="CX44" s="43" t="s">
        <v>1425</v>
      </c>
      <c r="CY44" s="46"/>
      <c r="CZ44" s="49"/>
    </row>
    <row r="45" spans="1:104" x14ac:dyDescent="0.25">
      <c r="A45" s="42" t="s">
        <v>1426</v>
      </c>
      <c r="B45" s="45"/>
      <c r="C45" s="43" t="s">
        <v>1427</v>
      </c>
      <c r="D45" s="43" t="s">
        <v>1428</v>
      </c>
      <c r="E45" s="65"/>
      <c r="F45" s="80" t="s">
        <v>1429</v>
      </c>
      <c r="G45" s="46"/>
      <c r="H45" s="43" t="s">
        <v>1430</v>
      </c>
      <c r="I45" s="46"/>
      <c r="J45" s="46"/>
      <c r="K45" s="46"/>
      <c r="L45" s="43" t="s">
        <v>1431</v>
      </c>
      <c r="M45" s="81" t="s">
        <v>1432</v>
      </c>
      <c r="N45" s="72"/>
      <c r="O45" s="46"/>
      <c r="P45" s="46"/>
      <c r="Q45" s="46"/>
      <c r="R45" s="46"/>
      <c r="S45" s="46"/>
      <c r="T45" s="64" t="s">
        <v>1433</v>
      </c>
      <c r="U45" s="83"/>
      <c r="V45" s="46"/>
      <c r="W45" s="43" t="s">
        <v>1434</v>
      </c>
      <c r="X45" s="43" t="s">
        <v>1435</v>
      </c>
      <c r="Y45" s="82"/>
      <c r="Z45" s="72"/>
      <c r="AA45" s="46"/>
      <c r="AB45" s="43" t="s">
        <v>1436</v>
      </c>
      <c r="AC45" s="46"/>
      <c r="AD45" s="46"/>
      <c r="AE45" s="46"/>
      <c r="AF45" s="46"/>
      <c r="AG45" s="46"/>
      <c r="AH45" s="43" t="s">
        <v>1437</v>
      </c>
      <c r="AI45" s="64" t="s">
        <v>1438</v>
      </c>
      <c r="AJ45" s="83"/>
      <c r="AK45" s="46"/>
      <c r="AL45" s="46"/>
      <c r="AM45" s="46"/>
      <c r="AN45" s="46"/>
      <c r="AO45" s="82"/>
      <c r="AP45" s="71" t="s">
        <v>1439</v>
      </c>
      <c r="AQ45" s="46"/>
      <c r="AR45" s="46"/>
      <c r="AS45" s="43" t="s">
        <v>1440</v>
      </c>
      <c r="AT45" s="46"/>
      <c r="AU45" s="46"/>
      <c r="AV45" s="86"/>
      <c r="AW45" s="71" t="s">
        <v>1441</v>
      </c>
      <c r="AX45" s="46"/>
      <c r="AY45" s="83"/>
      <c r="AZ45" s="46"/>
      <c r="BA45" s="46"/>
      <c r="BB45" s="46"/>
      <c r="BC45" s="46"/>
      <c r="BD45" s="82"/>
      <c r="BE45" s="72"/>
      <c r="BF45" s="46"/>
      <c r="BG45" s="46"/>
      <c r="BH45" s="43" t="s">
        <v>1442</v>
      </c>
      <c r="BI45" s="46"/>
      <c r="BJ45" s="86"/>
      <c r="BK45" s="83"/>
      <c r="BL45" s="46"/>
      <c r="BM45" s="46"/>
      <c r="BN45" s="46"/>
      <c r="BO45" s="46"/>
      <c r="BP45" s="46"/>
      <c r="BQ45" s="43" t="s">
        <v>1443</v>
      </c>
      <c r="BR45" s="81" t="s">
        <v>1444</v>
      </c>
      <c r="BT45" s="83"/>
      <c r="BU45" s="46"/>
      <c r="BV45" s="46"/>
      <c r="BW45" s="46"/>
      <c r="BX45" s="46"/>
      <c r="BY45" s="82"/>
      <c r="BZ45" s="46"/>
      <c r="CA45" s="46"/>
      <c r="CB45" s="46"/>
      <c r="CC45" s="46"/>
      <c r="CD45" s="46"/>
      <c r="CE45" s="46"/>
      <c r="CF45" s="46"/>
      <c r="CG45" s="46"/>
      <c r="CH45" s="46"/>
      <c r="CI45" s="46"/>
      <c r="CJ45" s="46"/>
      <c r="CK45" s="46"/>
      <c r="CL45" s="64" t="s">
        <v>1445</v>
      </c>
      <c r="CM45" s="98"/>
      <c r="CN45" s="72"/>
      <c r="CO45" s="46"/>
      <c r="CP45" s="64" t="s">
        <v>1446</v>
      </c>
      <c r="CQ45" s="80" t="s">
        <v>1447</v>
      </c>
      <c r="CR45" s="46"/>
      <c r="CS45" s="46"/>
      <c r="CT45" s="43" t="s">
        <v>1448</v>
      </c>
      <c r="CU45" s="81" t="s">
        <v>1449</v>
      </c>
      <c r="CV45" s="72"/>
      <c r="CW45" s="46"/>
      <c r="CX45" s="43" t="s">
        <v>1450</v>
      </c>
      <c r="CY45" s="46"/>
      <c r="CZ45" s="49"/>
    </row>
    <row r="46" spans="1:104" x14ac:dyDescent="0.25">
      <c r="A46" s="42" t="s">
        <v>1451</v>
      </c>
      <c r="B46" s="45"/>
      <c r="C46" s="43" t="s">
        <v>1452</v>
      </c>
      <c r="D46" s="43" t="s">
        <v>1453</v>
      </c>
      <c r="E46" s="66"/>
      <c r="F46" s="80" t="s">
        <v>1454</v>
      </c>
      <c r="G46" s="46"/>
      <c r="H46" s="46"/>
      <c r="I46" s="46"/>
      <c r="J46" s="46"/>
      <c r="K46" s="46"/>
      <c r="L46" s="43" t="s">
        <v>1455</v>
      </c>
      <c r="M46" s="81" t="s">
        <v>1456</v>
      </c>
      <c r="N46" s="72"/>
      <c r="O46" s="46"/>
      <c r="P46" s="46"/>
      <c r="Q46" s="46"/>
      <c r="R46" s="46"/>
      <c r="S46" s="46"/>
      <c r="T46" s="64" t="s">
        <v>1457</v>
      </c>
      <c r="U46" s="83"/>
      <c r="V46" s="46"/>
      <c r="W46" s="43" t="s">
        <v>1458</v>
      </c>
      <c r="X46" s="46"/>
      <c r="Y46" s="82"/>
      <c r="Z46" s="72"/>
      <c r="AA46" s="46"/>
      <c r="AB46" s="43" t="s">
        <v>1459</v>
      </c>
      <c r="AC46" s="46"/>
      <c r="AD46" s="46"/>
      <c r="AE46" s="46"/>
      <c r="AF46" s="46"/>
      <c r="AG46" s="46"/>
      <c r="AH46" s="43" t="s">
        <v>1460</v>
      </c>
      <c r="AI46" s="86"/>
      <c r="AJ46" s="83"/>
      <c r="AK46" s="46"/>
      <c r="AL46" s="46"/>
      <c r="AM46" s="46"/>
      <c r="AN46" s="46"/>
      <c r="AO46" s="82"/>
      <c r="AP46" s="71" t="s">
        <v>1461</v>
      </c>
      <c r="AQ46" s="46"/>
      <c r="AR46" s="46"/>
      <c r="AS46" s="46"/>
      <c r="AT46" s="46"/>
      <c r="AU46" s="46"/>
      <c r="AV46" s="86"/>
      <c r="AW46" s="71" t="s">
        <v>1462</v>
      </c>
      <c r="AX46" s="46"/>
      <c r="AY46" s="83"/>
      <c r="AZ46" s="46"/>
      <c r="BA46" s="46"/>
      <c r="BB46" s="46"/>
      <c r="BC46" s="46"/>
      <c r="BD46" s="82"/>
      <c r="BE46" s="72"/>
      <c r="BF46" s="46"/>
      <c r="BG46" s="46"/>
      <c r="BH46" s="43" t="s">
        <v>1463</v>
      </c>
      <c r="BI46" s="46"/>
      <c r="BJ46" s="86"/>
      <c r="BK46" s="83"/>
      <c r="BL46" s="46"/>
      <c r="BM46" s="46"/>
      <c r="BN46" s="46"/>
      <c r="BO46" s="46"/>
      <c r="BP46" s="46"/>
      <c r="BQ46" s="43" t="s">
        <v>1464</v>
      </c>
      <c r="BR46" s="81" t="s">
        <v>1465</v>
      </c>
      <c r="BT46" s="83"/>
      <c r="BU46" s="46"/>
      <c r="BV46" s="46"/>
      <c r="BW46" s="46"/>
      <c r="BX46" s="46"/>
      <c r="BY46" s="82"/>
      <c r="BZ46" s="46"/>
      <c r="CA46" s="46"/>
      <c r="CB46" s="46"/>
      <c r="CC46" s="46"/>
      <c r="CD46" s="46"/>
      <c r="CE46" s="46"/>
      <c r="CF46" s="46"/>
      <c r="CG46" s="46"/>
      <c r="CH46" s="46"/>
      <c r="CI46" s="46"/>
      <c r="CJ46" s="46"/>
      <c r="CK46" s="46"/>
      <c r="CL46" s="64" t="s">
        <v>1466</v>
      </c>
      <c r="CM46" s="98"/>
      <c r="CN46" s="72"/>
      <c r="CO46" s="46"/>
      <c r="CP46" s="64" t="s">
        <v>1467</v>
      </c>
      <c r="CQ46" s="80" t="s">
        <v>1468</v>
      </c>
      <c r="CR46" s="46"/>
      <c r="CS46" s="46"/>
      <c r="CT46" s="43" t="s">
        <v>1469</v>
      </c>
      <c r="CU46" s="81" t="s">
        <v>1470</v>
      </c>
      <c r="CV46" s="72"/>
      <c r="CW46" s="46"/>
      <c r="CX46" s="46"/>
      <c r="CY46" s="46"/>
      <c r="CZ46" s="49"/>
    </row>
    <row r="47" spans="1:104" x14ac:dyDescent="0.25">
      <c r="A47" s="42" t="s">
        <v>1471</v>
      </c>
      <c r="B47" s="45"/>
      <c r="C47" s="43" t="s">
        <v>1472</v>
      </c>
      <c r="D47" s="43" t="s">
        <v>1473</v>
      </c>
      <c r="E47" s="65"/>
      <c r="F47" s="80" t="s">
        <v>1474</v>
      </c>
      <c r="G47" s="46"/>
      <c r="H47" s="46"/>
      <c r="I47" s="46"/>
      <c r="J47" s="46"/>
      <c r="K47" s="46"/>
      <c r="L47" s="46"/>
      <c r="M47" s="82"/>
      <c r="N47" s="72"/>
      <c r="O47" s="46"/>
      <c r="P47" s="46"/>
      <c r="Q47" s="46"/>
      <c r="R47" s="46"/>
      <c r="S47" s="46"/>
      <c r="T47" s="64" t="s">
        <v>1475</v>
      </c>
      <c r="U47" s="83"/>
      <c r="V47" s="46"/>
      <c r="W47" s="43" t="s">
        <v>1476</v>
      </c>
      <c r="X47" s="46"/>
      <c r="Y47" s="82"/>
      <c r="Z47" s="72"/>
      <c r="AA47" s="46"/>
      <c r="AB47" s="43" t="s">
        <v>1477</v>
      </c>
      <c r="AC47" s="46"/>
      <c r="AD47" s="46"/>
      <c r="AE47" s="46"/>
      <c r="AF47" s="46"/>
      <c r="AG47" s="46"/>
      <c r="AH47" s="46"/>
      <c r="AI47" s="86"/>
      <c r="AJ47" s="83"/>
      <c r="AK47" s="46"/>
      <c r="AL47" s="46"/>
      <c r="AM47" s="46"/>
      <c r="AN47" s="46"/>
      <c r="AO47" s="82"/>
      <c r="AP47" s="71" t="s">
        <v>1478</v>
      </c>
      <c r="AQ47" s="46"/>
      <c r="AR47" s="46"/>
      <c r="AS47" s="46"/>
      <c r="AT47" s="46"/>
      <c r="AU47" s="46"/>
      <c r="AV47" s="86"/>
      <c r="AW47" s="71" t="s">
        <v>1479</v>
      </c>
      <c r="AX47" s="46"/>
      <c r="AY47" s="83"/>
      <c r="AZ47" s="46"/>
      <c r="BA47" s="46"/>
      <c r="BB47" s="46"/>
      <c r="BC47" s="46"/>
      <c r="BD47" s="82"/>
      <c r="BE47" s="72"/>
      <c r="BF47" s="46"/>
      <c r="BG47" s="46"/>
      <c r="BH47" s="43" t="s">
        <v>1480</v>
      </c>
      <c r="BI47" s="46"/>
      <c r="BJ47" s="86"/>
      <c r="BK47" s="83"/>
      <c r="BL47" s="46"/>
      <c r="BM47" s="46"/>
      <c r="BN47" s="46"/>
      <c r="BO47" s="46"/>
      <c r="BP47" s="46"/>
      <c r="BQ47" s="43" t="s">
        <v>1481</v>
      </c>
      <c r="BR47" s="81" t="s">
        <v>1482</v>
      </c>
      <c r="BT47" s="83"/>
      <c r="BU47" s="46"/>
      <c r="BV47" s="46"/>
      <c r="BW47" s="46"/>
      <c r="BX47" s="46"/>
      <c r="BY47" s="82"/>
      <c r="BZ47" s="46"/>
      <c r="CA47" s="46"/>
      <c r="CB47" s="46"/>
      <c r="CC47" s="46"/>
      <c r="CD47" s="46"/>
      <c r="CE47" s="46"/>
      <c r="CF47" s="46"/>
      <c r="CG47" s="46"/>
      <c r="CH47" s="46"/>
      <c r="CI47" s="46"/>
      <c r="CJ47" s="46"/>
      <c r="CK47" s="46"/>
      <c r="CL47" s="64" t="s">
        <v>1483</v>
      </c>
      <c r="CM47" s="98"/>
      <c r="CN47" s="72"/>
      <c r="CO47" s="46"/>
      <c r="CP47" s="64" t="s">
        <v>1484</v>
      </c>
      <c r="CQ47" s="80" t="s">
        <v>1485</v>
      </c>
      <c r="CR47" s="46"/>
      <c r="CS47" s="46"/>
      <c r="CT47" s="43" t="s">
        <v>1486</v>
      </c>
      <c r="CU47" s="82"/>
      <c r="CV47" s="72"/>
      <c r="CW47" s="46"/>
      <c r="CX47" s="46"/>
      <c r="CY47" s="46"/>
      <c r="CZ47" s="49"/>
    </row>
    <row r="48" spans="1:104" x14ac:dyDescent="0.25">
      <c r="A48" s="42" t="s">
        <v>1487</v>
      </c>
      <c r="B48" s="45"/>
      <c r="C48" s="43" t="s">
        <v>1488</v>
      </c>
      <c r="D48" s="47"/>
      <c r="E48" s="65"/>
      <c r="F48" s="80" t="s">
        <v>1489</v>
      </c>
      <c r="G48" s="46"/>
      <c r="H48" s="46"/>
      <c r="I48" s="46"/>
      <c r="J48" s="46"/>
      <c r="K48" s="46"/>
      <c r="L48" s="46"/>
      <c r="M48" s="82"/>
      <c r="N48" s="72"/>
      <c r="O48" s="46"/>
      <c r="P48" s="46"/>
      <c r="Q48" s="46"/>
      <c r="R48" s="46"/>
      <c r="S48" s="46"/>
      <c r="T48" s="64" t="s">
        <v>1490</v>
      </c>
      <c r="U48" s="83"/>
      <c r="V48" s="46"/>
      <c r="W48" s="43" t="s">
        <v>1491</v>
      </c>
      <c r="X48" s="46"/>
      <c r="Y48" s="82"/>
      <c r="Z48" s="72"/>
      <c r="AA48" s="46"/>
      <c r="AB48" s="46"/>
      <c r="AC48" s="46"/>
      <c r="AD48" s="46"/>
      <c r="AE48" s="46"/>
      <c r="AF48" s="46"/>
      <c r="AG48" s="46"/>
      <c r="AH48" s="46"/>
      <c r="AI48" s="86"/>
      <c r="AJ48" s="83"/>
      <c r="AK48" s="46"/>
      <c r="AL48" s="46"/>
      <c r="AM48" s="46"/>
      <c r="AN48" s="46"/>
      <c r="AO48" s="82"/>
      <c r="AP48" s="72"/>
      <c r="AQ48" s="46"/>
      <c r="AR48" s="46"/>
      <c r="AS48" s="46"/>
      <c r="AT48" s="46"/>
      <c r="AU48" s="46"/>
      <c r="AV48" s="86"/>
      <c r="AW48" s="71" t="s">
        <v>1492</v>
      </c>
      <c r="AX48" s="46"/>
      <c r="AY48" s="83"/>
      <c r="AZ48" s="46"/>
      <c r="BA48" s="46"/>
      <c r="BB48" s="46"/>
      <c r="BC48" s="46"/>
      <c r="BD48" s="82"/>
      <c r="BE48" s="72"/>
      <c r="BF48" s="46"/>
      <c r="BG48" s="46"/>
      <c r="BH48" s="43" t="s">
        <v>1493</v>
      </c>
      <c r="BI48" s="46"/>
      <c r="BJ48" s="86"/>
      <c r="BK48" s="83"/>
      <c r="BL48" s="46"/>
      <c r="BM48" s="46"/>
      <c r="BN48" s="46"/>
      <c r="BO48" s="46"/>
      <c r="BP48" s="46"/>
      <c r="BQ48" s="43" t="s">
        <v>1494</v>
      </c>
      <c r="BR48" s="81" t="s">
        <v>1495</v>
      </c>
      <c r="BT48" s="83"/>
      <c r="BU48" s="46"/>
      <c r="BV48" s="46"/>
      <c r="BW48" s="46"/>
      <c r="BX48" s="46"/>
      <c r="BY48" s="82"/>
      <c r="BZ48" s="46"/>
      <c r="CA48" s="46"/>
      <c r="CB48" s="46"/>
      <c r="CC48" s="46"/>
      <c r="CD48" s="46"/>
      <c r="CE48" s="46"/>
      <c r="CF48" s="46"/>
      <c r="CG48" s="46"/>
      <c r="CH48" s="46"/>
      <c r="CI48" s="46"/>
      <c r="CJ48" s="46"/>
      <c r="CK48" s="46"/>
      <c r="CL48" s="64" t="s">
        <v>1496</v>
      </c>
      <c r="CM48" s="98"/>
      <c r="CN48" s="72"/>
      <c r="CO48" s="46"/>
      <c r="CP48" s="64" t="s">
        <v>1497</v>
      </c>
      <c r="CQ48" s="80" t="s">
        <v>1498</v>
      </c>
      <c r="CR48" s="46"/>
      <c r="CS48" s="46"/>
      <c r="CT48" s="43" t="s">
        <v>1499</v>
      </c>
      <c r="CU48" s="82"/>
      <c r="CV48" s="72"/>
      <c r="CW48" s="46"/>
      <c r="CX48" s="46"/>
      <c r="CY48" s="46"/>
      <c r="CZ48" s="49"/>
    </row>
    <row r="49" spans="1:104" x14ac:dyDescent="0.25">
      <c r="A49" s="42" t="s">
        <v>1500</v>
      </c>
      <c r="B49" s="45"/>
      <c r="C49" s="43" t="s">
        <v>1501</v>
      </c>
      <c r="D49" s="47"/>
      <c r="E49" s="65"/>
      <c r="F49" s="80" t="s">
        <v>1502</v>
      </c>
      <c r="G49" s="46"/>
      <c r="H49" s="46"/>
      <c r="I49" s="46"/>
      <c r="J49" s="46"/>
      <c r="K49" s="46"/>
      <c r="L49" s="46"/>
      <c r="M49" s="82"/>
      <c r="N49" s="72"/>
      <c r="O49" s="46"/>
      <c r="P49" s="46"/>
      <c r="Q49" s="46"/>
      <c r="R49" s="46"/>
      <c r="S49" s="46"/>
      <c r="T49" s="86"/>
      <c r="U49" s="83"/>
      <c r="V49" s="46"/>
      <c r="W49" s="43" t="s">
        <v>1503</v>
      </c>
      <c r="X49" s="46"/>
      <c r="Y49" s="82"/>
      <c r="Z49" s="72"/>
      <c r="AA49" s="46"/>
      <c r="AB49" s="46"/>
      <c r="AC49" s="46"/>
      <c r="AD49" s="46"/>
      <c r="AE49" s="46"/>
      <c r="AF49" s="46"/>
      <c r="AG49" s="46"/>
      <c r="AH49" s="46"/>
      <c r="AI49" s="86"/>
      <c r="AJ49" s="83"/>
      <c r="AK49" s="46"/>
      <c r="AL49" s="46"/>
      <c r="AM49" s="46"/>
      <c r="AN49" s="46"/>
      <c r="AO49" s="82"/>
      <c r="AP49" s="72"/>
      <c r="AQ49" s="46"/>
      <c r="AR49" s="46"/>
      <c r="AS49" s="46"/>
      <c r="AT49" s="46"/>
      <c r="AU49" s="46"/>
      <c r="AV49" s="86"/>
      <c r="AY49" s="83"/>
      <c r="AZ49" s="46"/>
      <c r="BA49" s="46"/>
      <c r="BB49" s="46"/>
      <c r="BC49" s="46"/>
      <c r="BD49" s="82"/>
      <c r="BE49" s="72"/>
      <c r="BF49" s="46"/>
      <c r="BG49" s="46"/>
      <c r="BH49" s="43" t="s">
        <v>1504</v>
      </c>
      <c r="BI49" s="46"/>
      <c r="BJ49" s="86"/>
      <c r="BK49" s="83"/>
      <c r="BL49" s="46"/>
      <c r="BM49" s="46"/>
      <c r="BN49" s="46"/>
      <c r="BO49" s="46"/>
      <c r="BP49" s="46"/>
      <c r="BR49" s="81" t="s">
        <v>1505</v>
      </c>
      <c r="BT49" s="83"/>
      <c r="BU49" s="46"/>
      <c r="BV49" s="46"/>
      <c r="BW49" s="46"/>
      <c r="BX49" s="46"/>
      <c r="BY49" s="82"/>
      <c r="BZ49" s="46"/>
      <c r="CA49" s="46"/>
      <c r="CB49" s="46"/>
      <c r="CC49" s="46"/>
      <c r="CD49" s="46"/>
      <c r="CE49" s="46"/>
      <c r="CF49" s="46"/>
      <c r="CG49" s="46"/>
      <c r="CH49" s="46"/>
      <c r="CI49" s="46"/>
      <c r="CJ49" s="46"/>
      <c r="CK49" s="46"/>
      <c r="CL49" s="64" t="s">
        <v>1506</v>
      </c>
      <c r="CM49" s="98"/>
      <c r="CN49" s="72"/>
      <c r="CO49" s="46"/>
      <c r="CP49" s="64" t="s">
        <v>1507</v>
      </c>
      <c r="CQ49" s="80" t="s">
        <v>1508</v>
      </c>
      <c r="CR49" s="46"/>
      <c r="CS49" s="46"/>
      <c r="CT49" s="43" t="s">
        <v>1509</v>
      </c>
      <c r="CU49" s="82"/>
      <c r="CV49" s="72"/>
      <c r="CW49" s="46"/>
      <c r="CX49" s="46"/>
      <c r="CY49" s="46"/>
      <c r="CZ49" s="49"/>
    </row>
    <row r="50" spans="1:104" x14ac:dyDescent="0.25">
      <c r="A50" s="42" t="s">
        <v>1510</v>
      </c>
      <c r="B50" s="45"/>
      <c r="C50" s="43" t="s">
        <v>1511</v>
      </c>
      <c r="D50" s="47"/>
      <c r="E50" s="65"/>
      <c r="F50" s="80" t="s">
        <v>1512</v>
      </c>
      <c r="G50" s="46"/>
      <c r="H50" s="46"/>
      <c r="I50" s="46"/>
      <c r="J50" s="46"/>
      <c r="K50" s="46"/>
      <c r="L50" s="46"/>
      <c r="M50" s="82"/>
      <c r="N50" s="72"/>
      <c r="O50" s="46"/>
      <c r="P50" s="46"/>
      <c r="Q50" s="46"/>
      <c r="R50" s="46"/>
      <c r="S50" s="46"/>
      <c r="T50" s="86"/>
      <c r="U50" s="83"/>
      <c r="V50" s="46"/>
      <c r="W50" s="46"/>
      <c r="X50" s="46"/>
      <c r="Y50" s="82"/>
      <c r="Z50" s="72"/>
      <c r="AA50" s="46"/>
      <c r="AB50" s="46"/>
      <c r="AC50" s="46"/>
      <c r="AD50" s="46"/>
      <c r="AE50" s="46"/>
      <c r="AF50" s="46"/>
      <c r="AG50" s="46"/>
      <c r="AH50" s="46"/>
      <c r="AI50" s="86"/>
      <c r="AJ50" s="83"/>
      <c r="AK50" s="46"/>
      <c r="AL50" s="46"/>
      <c r="AM50" s="46"/>
      <c r="AN50" s="46"/>
      <c r="AO50" s="82"/>
      <c r="AP50" s="72"/>
      <c r="AQ50" s="46"/>
      <c r="AR50" s="46"/>
      <c r="AS50" s="46"/>
      <c r="AT50" s="46"/>
      <c r="AU50" s="46"/>
      <c r="AV50" s="86"/>
      <c r="AY50" s="83"/>
      <c r="AZ50" s="46"/>
      <c r="BA50" s="46"/>
      <c r="BB50" s="46"/>
      <c r="BC50" s="46"/>
      <c r="BD50" s="82"/>
      <c r="BE50" s="72"/>
      <c r="BF50" s="46"/>
      <c r="BG50" s="46"/>
      <c r="BH50" s="43" t="s">
        <v>1513</v>
      </c>
      <c r="BI50" s="46"/>
      <c r="BJ50" s="86"/>
      <c r="BK50" s="83"/>
      <c r="BL50" s="46"/>
      <c r="BM50" s="46"/>
      <c r="BN50" s="46"/>
      <c r="BO50" s="46"/>
      <c r="BP50" s="46"/>
      <c r="BQ50" s="46"/>
      <c r="BR50" s="81" t="s">
        <v>1514</v>
      </c>
      <c r="BT50" s="83"/>
      <c r="BU50" s="46"/>
      <c r="BV50" s="46"/>
      <c r="BW50" s="46"/>
      <c r="BX50" s="46"/>
      <c r="BY50" s="82"/>
      <c r="BZ50" s="46"/>
      <c r="CA50" s="46"/>
      <c r="CB50" s="46"/>
      <c r="CC50" s="46"/>
      <c r="CD50" s="46"/>
      <c r="CE50" s="46"/>
      <c r="CF50" s="46"/>
      <c r="CG50" s="46"/>
      <c r="CH50" s="46"/>
      <c r="CI50" s="46"/>
      <c r="CJ50" s="46"/>
      <c r="CK50" s="46"/>
      <c r="CL50" s="64" t="s">
        <v>1515</v>
      </c>
      <c r="CM50" s="98"/>
      <c r="CN50" s="72"/>
      <c r="CO50" s="46"/>
      <c r="CP50" s="64" t="s">
        <v>1516</v>
      </c>
      <c r="CQ50" s="80" t="s">
        <v>1517</v>
      </c>
      <c r="CR50" s="46"/>
      <c r="CS50" s="46"/>
      <c r="CT50" s="43" t="s">
        <v>1518</v>
      </c>
      <c r="CU50" s="82"/>
      <c r="CV50" s="72"/>
      <c r="CW50" s="46"/>
      <c r="CX50" s="46"/>
      <c r="CY50" s="46"/>
      <c r="CZ50" s="49"/>
    </row>
    <row r="51" spans="1:104" x14ac:dyDescent="0.25">
      <c r="A51" s="42" t="s">
        <v>1519</v>
      </c>
      <c r="B51" s="45"/>
      <c r="C51" s="47"/>
      <c r="D51" s="47"/>
      <c r="E51" s="65"/>
      <c r="F51" s="80" t="s">
        <v>1520</v>
      </c>
      <c r="G51" s="46"/>
      <c r="H51" s="46"/>
      <c r="I51" s="46"/>
      <c r="J51" s="46"/>
      <c r="K51" s="46"/>
      <c r="L51" s="46"/>
      <c r="M51" s="82"/>
      <c r="N51" s="72"/>
      <c r="O51" s="46"/>
      <c r="P51" s="46"/>
      <c r="Q51" s="46"/>
      <c r="R51" s="46"/>
      <c r="S51" s="46"/>
      <c r="T51" s="86"/>
      <c r="U51" s="83"/>
      <c r="V51" s="46"/>
      <c r="W51" s="46"/>
      <c r="X51" s="46"/>
      <c r="Y51" s="82"/>
      <c r="Z51" s="72"/>
      <c r="AA51" s="46"/>
      <c r="AB51" s="46"/>
      <c r="AC51" s="46"/>
      <c r="AD51" s="46"/>
      <c r="AE51" s="46"/>
      <c r="AF51" s="46"/>
      <c r="AG51" s="46"/>
      <c r="AH51" s="46"/>
      <c r="AI51" s="86"/>
      <c r="AJ51" s="83"/>
      <c r="AK51" s="46"/>
      <c r="AL51" s="46"/>
      <c r="AM51" s="46"/>
      <c r="AN51" s="46"/>
      <c r="AO51" s="82"/>
      <c r="AP51" s="72"/>
      <c r="AQ51" s="46"/>
      <c r="AR51" s="46"/>
      <c r="AS51" s="46"/>
      <c r="AT51" s="46"/>
      <c r="AU51" s="46"/>
      <c r="AV51" s="86"/>
      <c r="AY51" s="83"/>
      <c r="AZ51" s="46"/>
      <c r="BA51" s="46"/>
      <c r="BB51" s="46"/>
      <c r="BC51" s="46"/>
      <c r="BD51" s="82"/>
      <c r="BE51" s="72"/>
      <c r="BF51" s="46"/>
      <c r="BG51" s="46"/>
      <c r="BH51" s="43" t="s">
        <v>1521</v>
      </c>
      <c r="BI51" s="46"/>
      <c r="BJ51" s="86"/>
      <c r="BK51" s="83"/>
      <c r="BL51" s="46"/>
      <c r="BM51" s="46"/>
      <c r="BN51" s="46"/>
      <c r="BO51" s="46"/>
      <c r="BP51" s="46"/>
      <c r="BQ51" s="46"/>
      <c r="BR51" s="81" t="s">
        <v>1522</v>
      </c>
      <c r="BT51" s="83"/>
      <c r="BU51" s="46"/>
      <c r="BV51" s="46"/>
      <c r="BW51" s="46"/>
      <c r="BX51" s="46"/>
      <c r="BY51" s="82"/>
      <c r="BZ51" s="46"/>
      <c r="CA51" s="46"/>
      <c r="CB51" s="46"/>
      <c r="CC51" s="46"/>
      <c r="CD51" s="46"/>
      <c r="CE51" s="46"/>
      <c r="CF51" s="46"/>
      <c r="CG51" s="46"/>
      <c r="CH51" s="46"/>
      <c r="CI51" s="46"/>
      <c r="CJ51" s="46"/>
      <c r="CK51" s="46"/>
      <c r="CL51" s="86"/>
      <c r="CM51" s="98"/>
      <c r="CN51" s="72"/>
      <c r="CO51" s="46"/>
      <c r="CP51" s="64" t="s">
        <v>1523</v>
      </c>
      <c r="CQ51" s="80" t="s">
        <v>1524</v>
      </c>
      <c r="CR51" s="46"/>
      <c r="CS51" s="46"/>
      <c r="CT51" s="43" t="s">
        <v>1525</v>
      </c>
      <c r="CU51" s="82"/>
      <c r="CV51" s="72"/>
      <c r="CW51" s="46"/>
      <c r="CX51" s="46"/>
      <c r="CY51" s="46"/>
      <c r="CZ51" s="49"/>
    </row>
    <row r="52" spans="1:104" x14ac:dyDescent="0.25">
      <c r="A52" s="42" t="s">
        <v>1526</v>
      </c>
      <c r="B52" s="45"/>
      <c r="C52" s="47"/>
      <c r="D52" s="47"/>
      <c r="E52" s="65"/>
      <c r="F52" s="80" t="s">
        <v>1527</v>
      </c>
      <c r="G52" s="46"/>
      <c r="H52" s="46"/>
      <c r="I52" s="46"/>
      <c r="J52" s="46"/>
      <c r="K52" s="46"/>
      <c r="L52" s="46"/>
      <c r="M52" s="82"/>
      <c r="N52" s="72"/>
      <c r="O52" s="46"/>
      <c r="P52" s="46"/>
      <c r="Q52" s="46"/>
      <c r="R52" s="46"/>
      <c r="S52" s="46"/>
      <c r="T52" s="86"/>
      <c r="U52" s="83"/>
      <c r="V52" s="46"/>
      <c r="W52" s="46"/>
      <c r="X52" s="46"/>
      <c r="Y52" s="82"/>
      <c r="Z52" s="72"/>
      <c r="AA52" s="46"/>
      <c r="AB52" s="46"/>
      <c r="AC52" s="46"/>
      <c r="AD52" s="46"/>
      <c r="AE52" s="46"/>
      <c r="AF52" s="46"/>
      <c r="AG52" s="46"/>
      <c r="AH52" s="46"/>
      <c r="AI52" s="86"/>
      <c r="AJ52" s="83"/>
      <c r="AK52" s="46"/>
      <c r="AL52" s="46"/>
      <c r="AM52" s="46"/>
      <c r="AN52" s="46"/>
      <c r="AO52" s="82"/>
      <c r="AP52" s="72"/>
      <c r="AQ52" s="46"/>
      <c r="AR52" s="46"/>
      <c r="AS52" s="46"/>
      <c r="AT52" s="46"/>
      <c r="AU52" s="46"/>
      <c r="AV52" s="86"/>
      <c r="AY52" s="83"/>
      <c r="AZ52" s="46"/>
      <c r="BA52" s="46"/>
      <c r="BB52" s="46"/>
      <c r="BC52" s="46"/>
      <c r="BD52" s="82"/>
      <c r="BE52" s="72"/>
      <c r="BF52" s="46"/>
      <c r="BG52" s="46"/>
      <c r="BH52" s="43" t="s">
        <v>1528</v>
      </c>
      <c r="BI52" s="46"/>
      <c r="BJ52" s="86"/>
      <c r="BK52" s="83"/>
      <c r="BL52" s="46"/>
      <c r="BM52" s="46"/>
      <c r="BN52" s="46"/>
      <c r="BO52" s="46"/>
      <c r="BP52" s="46"/>
      <c r="BQ52" s="46"/>
      <c r="BR52" s="81" t="s">
        <v>1529</v>
      </c>
      <c r="BT52" s="83"/>
      <c r="BU52" s="46"/>
      <c r="BV52" s="46"/>
      <c r="BW52" s="46"/>
      <c r="BX52" s="46"/>
      <c r="BY52" s="82"/>
      <c r="BZ52" s="46"/>
      <c r="CA52" s="46"/>
      <c r="CB52" s="46"/>
      <c r="CC52" s="46"/>
      <c r="CD52" s="46"/>
      <c r="CE52" s="46"/>
      <c r="CF52" s="46"/>
      <c r="CG52" s="46"/>
      <c r="CH52" s="46"/>
      <c r="CI52" s="46"/>
      <c r="CJ52" s="46"/>
      <c r="CK52" s="46"/>
      <c r="CL52" s="86"/>
      <c r="CM52" s="98"/>
      <c r="CN52" s="72"/>
      <c r="CO52" s="46"/>
      <c r="CP52" s="64" t="s">
        <v>1530</v>
      </c>
      <c r="CQ52" s="80" t="s">
        <v>1531</v>
      </c>
      <c r="CR52" s="46"/>
      <c r="CS52" s="46"/>
      <c r="CT52" s="46"/>
      <c r="CU52" s="82"/>
      <c r="CV52" s="72"/>
      <c r="CW52" s="46"/>
      <c r="CX52" s="46"/>
      <c r="CY52" s="46"/>
      <c r="CZ52" s="49"/>
    </row>
    <row r="53" spans="1:104" x14ac:dyDescent="0.25">
      <c r="A53" s="50"/>
      <c r="B53" s="45"/>
      <c r="C53" s="47"/>
      <c r="D53" s="47"/>
      <c r="E53" s="65"/>
      <c r="F53" s="83"/>
      <c r="G53" s="46"/>
      <c r="H53" s="46"/>
      <c r="I53" s="46"/>
      <c r="J53" s="46"/>
      <c r="K53" s="46"/>
      <c r="L53" s="46"/>
      <c r="M53" s="82"/>
      <c r="N53" s="72"/>
      <c r="O53" s="46"/>
      <c r="P53" s="46"/>
      <c r="Q53" s="46"/>
      <c r="R53" s="46"/>
      <c r="S53" s="46"/>
      <c r="T53" s="86"/>
      <c r="U53" s="83"/>
      <c r="V53" s="46"/>
      <c r="W53" s="46"/>
      <c r="X53" s="46"/>
      <c r="Y53" s="82"/>
      <c r="Z53" s="72"/>
      <c r="AA53" s="46"/>
      <c r="AB53" s="46"/>
      <c r="AC53" s="46"/>
      <c r="AD53" s="46"/>
      <c r="AE53" s="46"/>
      <c r="AF53" s="46"/>
      <c r="AG53" s="46"/>
      <c r="AH53" s="46"/>
      <c r="AI53" s="86"/>
      <c r="AJ53" s="83"/>
      <c r="AK53" s="46"/>
      <c r="AL53" s="46"/>
      <c r="AM53" s="46"/>
      <c r="AN53" s="46"/>
      <c r="AO53" s="82"/>
      <c r="AP53" s="72"/>
      <c r="AQ53" s="46"/>
      <c r="AR53" s="46"/>
      <c r="AS53" s="46"/>
      <c r="AT53" s="46"/>
      <c r="AU53" s="46"/>
      <c r="AV53" s="86"/>
      <c r="AY53" s="83"/>
      <c r="AZ53" s="46"/>
      <c r="BA53" s="46"/>
      <c r="BB53" s="46"/>
      <c r="BC53" s="46"/>
      <c r="BD53" s="82"/>
      <c r="BE53" s="72"/>
      <c r="BF53" s="46"/>
      <c r="BG53" s="46"/>
      <c r="BH53" s="43" t="s">
        <v>1532</v>
      </c>
      <c r="BI53" s="46"/>
      <c r="BJ53" s="86"/>
      <c r="BK53" s="83"/>
      <c r="BL53" s="46"/>
      <c r="BM53" s="46"/>
      <c r="BN53" s="46"/>
      <c r="BO53" s="46"/>
      <c r="BP53" s="46"/>
      <c r="BQ53" s="46"/>
      <c r="BR53" s="81" t="s">
        <v>1533</v>
      </c>
      <c r="BT53" s="83"/>
      <c r="BU53" s="46"/>
      <c r="BV53" s="46"/>
      <c r="BW53" s="46"/>
      <c r="BX53" s="46"/>
      <c r="BY53" s="82"/>
      <c r="BZ53" s="46"/>
      <c r="CA53" s="46"/>
      <c r="CB53" s="46"/>
      <c r="CC53" s="46"/>
      <c r="CD53" s="46"/>
      <c r="CE53" s="46"/>
      <c r="CF53" s="46"/>
      <c r="CG53" s="46"/>
      <c r="CH53" s="46"/>
      <c r="CI53" s="46"/>
      <c r="CJ53" s="46"/>
      <c r="CK53" s="46"/>
      <c r="CL53" s="86"/>
      <c r="CM53" s="98"/>
      <c r="CN53" s="72"/>
      <c r="CO53" s="46"/>
      <c r="CP53" s="64" t="s">
        <v>1534</v>
      </c>
      <c r="CQ53" s="83"/>
      <c r="CR53" s="46"/>
      <c r="CS53" s="46"/>
      <c r="CT53" s="46"/>
      <c r="CU53" s="82"/>
      <c r="CV53" s="72"/>
      <c r="CW53" s="46"/>
      <c r="CX53" s="46"/>
      <c r="CY53" s="46"/>
      <c r="CZ53" s="49"/>
    </row>
    <row r="54" spans="1:104" x14ac:dyDescent="0.25">
      <c r="A54" s="50"/>
      <c r="B54" s="45"/>
      <c r="C54" s="47"/>
      <c r="D54" s="47"/>
      <c r="E54" s="65"/>
      <c r="F54" s="83"/>
      <c r="G54" s="46"/>
      <c r="H54" s="46"/>
      <c r="I54" s="46"/>
      <c r="J54" s="46"/>
      <c r="K54" s="46"/>
      <c r="L54" s="46"/>
      <c r="M54" s="82"/>
      <c r="N54" s="72"/>
      <c r="O54" s="46"/>
      <c r="P54" s="46"/>
      <c r="Q54" s="46"/>
      <c r="R54" s="46"/>
      <c r="S54" s="46"/>
      <c r="T54" s="86"/>
      <c r="U54" s="83"/>
      <c r="V54" s="46"/>
      <c r="W54" s="46"/>
      <c r="X54" s="46"/>
      <c r="Y54" s="82"/>
      <c r="Z54" s="72"/>
      <c r="AA54" s="46"/>
      <c r="AB54" s="46"/>
      <c r="AC54" s="46"/>
      <c r="AD54" s="46"/>
      <c r="AE54" s="46"/>
      <c r="AF54" s="46"/>
      <c r="AG54" s="46"/>
      <c r="AH54" s="46"/>
      <c r="AI54" s="86"/>
      <c r="AJ54" s="83"/>
      <c r="AK54" s="46"/>
      <c r="AL54" s="46"/>
      <c r="AM54" s="46"/>
      <c r="AN54" s="46"/>
      <c r="AO54" s="82"/>
      <c r="AP54" s="72"/>
      <c r="AQ54" s="46"/>
      <c r="AR54" s="46"/>
      <c r="AS54" s="46"/>
      <c r="AT54" s="46"/>
      <c r="AU54" s="46"/>
      <c r="AV54" s="86"/>
      <c r="AY54" s="83"/>
      <c r="AZ54" s="46"/>
      <c r="BA54" s="46"/>
      <c r="BB54" s="46"/>
      <c r="BC54" s="46"/>
      <c r="BD54" s="82"/>
      <c r="BE54" s="72"/>
      <c r="BF54" s="46"/>
      <c r="BG54" s="46"/>
      <c r="BH54" s="43" t="s">
        <v>1535</v>
      </c>
      <c r="BI54" s="46"/>
      <c r="BJ54" s="86"/>
      <c r="BK54" s="83"/>
      <c r="BL54" s="46"/>
      <c r="BM54" s="46"/>
      <c r="BN54" s="46"/>
      <c r="BO54" s="46"/>
      <c r="BP54" s="46"/>
      <c r="BQ54" s="46"/>
      <c r="BR54" s="81" t="s">
        <v>1536</v>
      </c>
      <c r="BT54" s="83"/>
      <c r="BU54" s="46"/>
      <c r="BV54" s="46"/>
      <c r="BW54" s="46"/>
      <c r="BX54" s="46"/>
      <c r="BY54" s="82"/>
      <c r="BZ54" s="46"/>
      <c r="CA54" s="46"/>
      <c r="CB54" s="46"/>
      <c r="CC54" s="46"/>
      <c r="CD54" s="46"/>
      <c r="CE54" s="46"/>
      <c r="CF54" s="46"/>
      <c r="CG54" s="46"/>
      <c r="CH54" s="46"/>
      <c r="CI54" s="46"/>
      <c r="CJ54" s="46"/>
      <c r="CK54" s="46"/>
      <c r="CL54" s="86"/>
      <c r="CM54" s="98"/>
      <c r="CN54" s="72"/>
      <c r="CO54" s="46"/>
      <c r="CP54" s="64" t="s">
        <v>1537</v>
      </c>
      <c r="CQ54" s="83"/>
      <c r="CR54" s="46"/>
      <c r="CS54" s="46"/>
      <c r="CT54" s="46"/>
      <c r="CU54" s="82"/>
      <c r="CV54" s="72"/>
      <c r="CW54" s="46"/>
      <c r="CX54" s="46"/>
      <c r="CY54" s="46"/>
      <c r="CZ54" s="49"/>
    </row>
    <row r="55" spans="1:104" x14ac:dyDescent="0.25">
      <c r="A55" s="50"/>
      <c r="B55" s="45"/>
      <c r="C55" s="47"/>
      <c r="D55" s="47"/>
      <c r="E55" s="65"/>
      <c r="F55" s="83"/>
      <c r="G55" s="46"/>
      <c r="H55" s="46"/>
      <c r="I55" s="46"/>
      <c r="J55" s="46"/>
      <c r="K55" s="46"/>
      <c r="L55" s="46"/>
      <c r="M55" s="82"/>
      <c r="N55" s="72"/>
      <c r="O55" s="46"/>
      <c r="P55" s="46"/>
      <c r="Q55" s="46"/>
      <c r="R55" s="46"/>
      <c r="S55" s="46"/>
      <c r="T55" s="86"/>
      <c r="U55" s="83"/>
      <c r="V55" s="46"/>
      <c r="W55" s="46"/>
      <c r="X55" s="46"/>
      <c r="Y55" s="82"/>
      <c r="Z55" s="72"/>
      <c r="AA55" s="46"/>
      <c r="AB55" s="46"/>
      <c r="AC55" s="46"/>
      <c r="AD55" s="46"/>
      <c r="AE55" s="46"/>
      <c r="AF55" s="46"/>
      <c r="AG55" s="46"/>
      <c r="AH55" s="46"/>
      <c r="AI55" s="86"/>
      <c r="AJ55" s="83"/>
      <c r="AK55" s="46"/>
      <c r="AL55" s="46"/>
      <c r="AM55" s="46"/>
      <c r="AN55" s="46"/>
      <c r="AO55" s="82"/>
      <c r="AP55" s="72"/>
      <c r="AQ55" s="46"/>
      <c r="AR55" s="46"/>
      <c r="AS55" s="46"/>
      <c r="AT55" s="46"/>
      <c r="AU55" s="46"/>
      <c r="AV55" s="86"/>
      <c r="AY55" s="83"/>
      <c r="AZ55" s="46"/>
      <c r="BA55" s="46"/>
      <c r="BB55" s="46"/>
      <c r="BC55" s="46"/>
      <c r="BD55" s="82"/>
      <c r="BE55" s="72"/>
      <c r="BF55" s="46"/>
      <c r="BG55" s="46"/>
      <c r="BH55" s="43" t="s">
        <v>1538</v>
      </c>
      <c r="BI55" s="46"/>
      <c r="BJ55" s="86"/>
      <c r="BK55" s="83"/>
      <c r="BL55" s="46"/>
      <c r="BM55" s="46"/>
      <c r="BN55" s="46"/>
      <c r="BO55" s="46"/>
      <c r="BP55" s="46"/>
      <c r="BQ55" s="46"/>
      <c r="BR55" s="81" t="s">
        <v>1539</v>
      </c>
      <c r="BT55" s="83"/>
      <c r="BU55" s="46"/>
      <c r="BV55" s="46"/>
      <c r="BW55" s="46"/>
      <c r="BX55" s="46"/>
      <c r="BY55" s="82"/>
      <c r="BZ55" s="46"/>
      <c r="CA55" s="46"/>
      <c r="CB55" s="46"/>
      <c r="CC55" s="46"/>
      <c r="CD55" s="46"/>
      <c r="CE55" s="46"/>
      <c r="CF55" s="46"/>
      <c r="CG55" s="46"/>
      <c r="CH55" s="46"/>
      <c r="CI55" s="46"/>
      <c r="CJ55" s="46"/>
      <c r="CK55" s="46"/>
      <c r="CL55" s="86"/>
      <c r="CM55" s="98"/>
      <c r="CN55" s="72"/>
      <c r="CO55" s="46"/>
      <c r="CP55" s="64" t="s">
        <v>1540</v>
      </c>
      <c r="CQ55" s="83"/>
      <c r="CR55" s="46"/>
      <c r="CS55" s="46"/>
      <c r="CT55" s="46"/>
      <c r="CU55" s="82"/>
      <c r="CV55" s="72"/>
      <c r="CW55" s="46"/>
      <c r="CX55" s="46"/>
      <c r="CY55" s="46"/>
      <c r="CZ55" s="49"/>
    </row>
    <row r="56" spans="1:104" x14ac:dyDescent="0.25">
      <c r="A56" s="50"/>
      <c r="B56" s="45"/>
      <c r="C56" s="47"/>
      <c r="D56" s="47"/>
      <c r="E56" s="65"/>
      <c r="F56" s="83"/>
      <c r="G56" s="46"/>
      <c r="H56" s="46"/>
      <c r="I56" s="46"/>
      <c r="J56" s="46"/>
      <c r="K56" s="46"/>
      <c r="L56" s="46"/>
      <c r="M56" s="82"/>
      <c r="N56" s="72"/>
      <c r="O56" s="46"/>
      <c r="P56" s="46"/>
      <c r="Q56" s="46"/>
      <c r="R56" s="46"/>
      <c r="S56" s="46"/>
      <c r="T56" s="86"/>
      <c r="U56" s="83"/>
      <c r="V56" s="46"/>
      <c r="W56" s="46"/>
      <c r="X56" s="46"/>
      <c r="Y56" s="82"/>
      <c r="Z56" s="72"/>
      <c r="AA56" s="46"/>
      <c r="AB56" s="46"/>
      <c r="AC56" s="46"/>
      <c r="AD56" s="46"/>
      <c r="AE56" s="46"/>
      <c r="AF56" s="46"/>
      <c r="AG56" s="46"/>
      <c r="AH56" s="46"/>
      <c r="AI56" s="86"/>
      <c r="AJ56" s="83"/>
      <c r="AK56" s="46"/>
      <c r="AL56" s="46"/>
      <c r="AM56" s="46"/>
      <c r="AN56" s="46"/>
      <c r="AO56" s="82"/>
      <c r="AP56" s="72"/>
      <c r="AQ56" s="46"/>
      <c r="AR56" s="46"/>
      <c r="AS56" s="46"/>
      <c r="AT56" s="46"/>
      <c r="AU56" s="46"/>
      <c r="AV56" s="86"/>
      <c r="AY56" s="83"/>
      <c r="AZ56" s="46"/>
      <c r="BA56" s="46"/>
      <c r="BB56" s="46"/>
      <c r="BC56" s="46"/>
      <c r="BD56" s="82"/>
      <c r="BE56" s="72"/>
      <c r="BF56" s="46"/>
      <c r="BG56" s="46"/>
      <c r="BH56" s="46"/>
      <c r="BI56" s="46"/>
      <c r="BJ56" s="86"/>
      <c r="BK56" s="83"/>
      <c r="BL56" s="46"/>
      <c r="BM56" s="46"/>
      <c r="BN56" s="46"/>
      <c r="BO56" s="46"/>
      <c r="BP56" s="46"/>
      <c r="BQ56" s="46"/>
      <c r="BR56" s="82"/>
      <c r="BT56" s="83"/>
      <c r="BU56" s="46"/>
      <c r="BV56" s="46"/>
      <c r="BW56" s="46"/>
      <c r="BX56" s="46"/>
      <c r="BY56" s="82"/>
      <c r="BZ56" s="46"/>
      <c r="CA56" s="46"/>
      <c r="CB56" s="46"/>
      <c r="CC56" s="46"/>
      <c r="CD56" s="46"/>
      <c r="CE56" s="46"/>
      <c r="CF56" s="46"/>
      <c r="CG56" s="46"/>
      <c r="CH56" s="46"/>
      <c r="CI56" s="46"/>
      <c r="CJ56" s="46"/>
      <c r="CK56" s="46"/>
      <c r="CL56" s="86"/>
      <c r="CM56" s="98"/>
      <c r="CN56" s="72"/>
      <c r="CO56" s="46"/>
      <c r="CP56" s="64" t="s">
        <v>1541</v>
      </c>
      <c r="CQ56" s="83"/>
      <c r="CR56" s="46"/>
      <c r="CS56" s="46"/>
      <c r="CT56" s="46"/>
      <c r="CU56" s="82"/>
      <c r="CV56" s="72"/>
      <c r="CW56" s="46"/>
      <c r="CX56" s="46"/>
      <c r="CY56" s="46"/>
      <c r="CZ56" s="49"/>
    </row>
    <row r="57" spans="1:104" x14ac:dyDescent="0.25">
      <c r="A57" s="50"/>
      <c r="B57" s="45"/>
      <c r="C57" s="47"/>
      <c r="D57" s="47"/>
      <c r="E57" s="65"/>
      <c r="F57" s="83"/>
      <c r="G57" s="46"/>
      <c r="H57" s="46"/>
      <c r="I57" s="46"/>
      <c r="J57" s="46"/>
      <c r="K57" s="46"/>
      <c r="L57" s="46"/>
      <c r="M57" s="82"/>
      <c r="N57" s="72"/>
      <c r="O57" s="46"/>
      <c r="P57" s="46"/>
      <c r="Q57" s="46"/>
      <c r="R57" s="46"/>
      <c r="S57" s="46"/>
      <c r="T57" s="86"/>
      <c r="U57" s="83"/>
      <c r="V57" s="46"/>
      <c r="W57" s="46"/>
      <c r="X57" s="46"/>
      <c r="Y57" s="82"/>
      <c r="Z57" s="72"/>
      <c r="AA57" s="46"/>
      <c r="AB57" s="46"/>
      <c r="AC57" s="46"/>
      <c r="AD57" s="46"/>
      <c r="AE57" s="46"/>
      <c r="AF57" s="46"/>
      <c r="AG57" s="46"/>
      <c r="AH57" s="46"/>
      <c r="AI57" s="86"/>
      <c r="AJ57" s="83"/>
      <c r="AK57" s="46"/>
      <c r="AL57" s="46"/>
      <c r="AM57" s="46"/>
      <c r="AN57" s="46"/>
      <c r="AO57" s="82"/>
      <c r="AP57" s="72"/>
      <c r="AQ57" s="46"/>
      <c r="AR57" s="46"/>
      <c r="AS57" s="46"/>
      <c r="AT57" s="46"/>
      <c r="AU57" s="46"/>
      <c r="AV57" s="86"/>
      <c r="AY57" s="83"/>
      <c r="AZ57" s="46"/>
      <c r="BA57" s="46"/>
      <c r="BB57" s="46"/>
      <c r="BC57" s="46"/>
      <c r="BD57" s="82"/>
      <c r="BE57" s="72"/>
      <c r="BF57" s="46"/>
      <c r="BG57" s="46"/>
      <c r="BH57" s="46"/>
      <c r="BI57" s="46"/>
      <c r="BJ57" s="86"/>
      <c r="BK57" s="83"/>
      <c r="BL57" s="46"/>
      <c r="BM57" s="46"/>
      <c r="BN57" s="46"/>
      <c r="BO57" s="46"/>
      <c r="BP57" s="46"/>
      <c r="BQ57" s="46"/>
      <c r="BR57" s="82"/>
      <c r="BT57" s="83"/>
      <c r="BU57" s="46"/>
      <c r="BV57" s="46"/>
      <c r="BW57" s="46"/>
      <c r="BX57" s="46"/>
      <c r="BY57" s="82"/>
      <c r="BZ57" s="46"/>
      <c r="CA57" s="46"/>
      <c r="CB57" s="46"/>
      <c r="CC57" s="46"/>
      <c r="CD57" s="46"/>
      <c r="CE57" s="46"/>
      <c r="CF57" s="46"/>
      <c r="CG57" s="46"/>
      <c r="CH57" s="46"/>
      <c r="CI57" s="46"/>
      <c r="CJ57" s="46"/>
      <c r="CK57" s="46"/>
      <c r="CL57" s="86"/>
      <c r="CM57" s="98"/>
      <c r="CN57" s="72"/>
      <c r="CO57" s="46"/>
      <c r="CP57" s="64" t="s">
        <v>1542</v>
      </c>
      <c r="CQ57" s="83"/>
      <c r="CR57" s="46"/>
      <c r="CS57" s="46"/>
      <c r="CT57" s="46"/>
      <c r="CU57" s="82"/>
      <c r="CV57" s="72"/>
      <c r="CW57" s="46"/>
      <c r="CX57" s="46"/>
      <c r="CY57" s="46"/>
      <c r="CZ57" s="49"/>
    </row>
    <row r="58" spans="1:104" ht="15.75" thickBot="1" x14ac:dyDescent="0.3">
      <c r="A58" s="51"/>
      <c r="B58" s="52"/>
      <c r="C58" s="53"/>
      <c r="D58" s="53"/>
      <c r="E58" s="67"/>
      <c r="F58" s="84"/>
      <c r="G58" s="54"/>
      <c r="H58" s="54"/>
      <c r="I58" s="54"/>
      <c r="J58" s="54"/>
      <c r="K58" s="54"/>
      <c r="L58" s="54"/>
      <c r="M58" s="85"/>
      <c r="N58" s="73"/>
      <c r="O58" s="54"/>
      <c r="P58" s="54"/>
      <c r="Q58" s="54"/>
      <c r="R58" s="54"/>
      <c r="S58" s="54"/>
      <c r="T58" s="87"/>
      <c r="U58" s="84"/>
      <c r="V58" s="54"/>
      <c r="W58" s="54"/>
      <c r="X58" s="54"/>
      <c r="Y58" s="85"/>
      <c r="Z58" s="73"/>
      <c r="AA58" s="54"/>
      <c r="AB58" s="54"/>
      <c r="AC58" s="54"/>
      <c r="AD58" s="54"/>
      <c r="AE58" s="54"/>
      <c r="AF58" s="54"/>
      <c r="AG58" s="54"/>
      <c r="AH58" s="54"/>
      <c r="AI58" s="87"/>
      <c r="AJ58" s="84"/>
      <c r="AK58" s="54"/>
      <c r="AL58" s="54"/>
      <c r="AM58" s="54"/>
      <c r="AN58" s="54"/>
      <c r="AO58" s="85"/>
      <c r="AP58" s="73"/>
      <c r="AQ58" s="54"/>
      <c r="AR58" s="54"/>
      <c r="AS58" s="54"/>
      <c r="AT58" s="54"/>
      <c r="AU58" s="54"/>
      <c r="AV58" s="87"/>
      <c r="AW58" s="93"/>
      <c r="AX58" s="93"/>
      <c r="AY58" s="84"/>
      <c r="AZ58" s="54"/>
      <c r="BA58" s="54"/>
      <c r="BB58" s="54"/>
      <c r="BC58" s="54"/>
      <c r="BD58" s="85"/>
      <c r="BE58" s="73"/>
      <c r="BF58" s="54"/>
      <c r="BG58" s="54"/>
      <c r="BH58" s="54"/>
      <c r="BI58" s="54"/>
      <c r="BJ58" s="87"/>
      <c r="BK58" s="84"/>
      <c r="BL58" s="54"/>
      <c r="BM58" s="54"/>
      <c r="BN58" s="54"/>
      <c r="BO58" s="54"/>
      <c r="BP58" s="54"/>
      <c r="BQ58" s="54"/>
      <c r="BR58" s="85"/>
      <c r="BS58" s="93"/>
      <c r="BT58" s="84"/>
      <c r="BU58" s="54"/>
      <c r="BV58" s="54"/>
      <c r="BW58" s="54"/>
      <c r="BX58" s="54"/>
      <c r="BY58" s="85"/>
      <c r="BZ58" s="54"/>
      <c r="CA58" s="54"/>
      <c r="CB58" s="54"/>
      <c r="CC58" s="54"/>
      <c r="CD58" s="54"/>
      <c r="CE58" s="54"/>
      <c r="CF58" s="54"/>
      <c r="CG58" s="54"/>
      <c r="CH58" s="54"/>
      <c r="CI58" s="54"/>
      <c r="CJ58" s="54"/>
      <c r="CK58" s="54"/>
      <c r="CL58" s="87"/>
      <c r="CM58" s="99"/>
      <c r="CN58" s="73"/>
      <c r="CO58" s="54"/>
      <c r="CP58" s="100" t="s">
        <v>1543</v>
      </c>
      <c r="CQ58" s="84"/>
      <c r="CR58" s="54"/>
      <c r="CS58" s="54"/>
      <c r="CT58" s="54"/>
      <c r="CU58" s="85"/>
      <c r="CV58" s="73"/>
      <c r="CW58" s="54"/>
      <c r="CX58" s="54"/>
      <c r="CY58" s="54"/>
      <c r="CZ58" s="55"/>
    </row>
    <row r="59" spans="1:104" ht="15.75" thickTop="1" x14ac:dyDescent="0.25">
      <c r="A59" s="18"/>
      <c r="B59" s="8"/>
      <c r="C59" s="11"/>
      <c r="D59" s="11"/>
      <c r="E59" s="11"/>
    </row>
    <row r="60" spans="1:104" x14ac:dyDescent="0.25">
      <c r="A60" s="18"/>
      <c r="B60" s="8"/>
      <c r="C60" s="11"/>
      <c r="D60" s="11"/>
      <c r="E60" s="11"/>
    </row>
    <row r="61" spans="1:104" x14ac:dyDescent="0.25">
      <c r="A61" s="18"/>
      <c r="B61" s="8"/>
      <c r="C61" s="11"/>
      <c r="D61" s="11"/>
      <c r="E61" s="11"/>
    </row>
    <row r="62" spans="1:104" x14ac:dyDescent="0.25">
      <c r="A62" s="18"/>
      <c r="B62" s="8"/>
      <c r="C62" s="11"/>
      <c r="D62" s="11"/>
      <c r="E62" s="11"/>
    </row>
    <row r="63" spans="1:104" x14ac:dyDescent="0.25">
      <c r="A63" s="18"/>
      <c r="B63" s="8"/>
      <c r="C63" s="11"/>
      <c r="D63" s="11"/>
      <c r="E63" s="11"/>
    </row>
    <row r="64" spans="1:104" x14ac:dyDescent="0.25">
      <c r="A64" s="18"/>
      <c r="B64" s="8"/>
      <c r="C64" s="11"/>
      <c r="D64" s="11"/>
      <c r="E64" s="11"/>
    </row>
    <row r="65" spans="1:5" x14ac:dyDescent="0.25">
      <c r="A65" s="18"/>
      <c r="B65" s="8"/>
      <c r="C65" s="11"/>
      <c r="D65" s="11"/>
      <c r="E65" s="11"/>
    </row>
    <row r="66" spans="1:5" x14ac:dyDescent="0.25">
      <c r="A66" s="18"/>
      <c r="B66" s="8"/>
      <c r="C66" s="11"/>
      <c r="D66" s="11"/>
      <c r="E66" s="11"/>
    </row>
    <row r="67" spans="1:5" x14ac:dyDescent="0.25">
      <c r="A67" s="18"/>
      <c r="B67" s="8"/>
      <c r="C67" s="11"/>
      <c r="D67" s="11"/>
      <c r="E67" s="11"/>
    </row>
    <row r="68" spans="1:5" x14ac:dyDescent="0.25">
      <c r="A68" s="18"/>
      <c r="B68" s="8"/>
      <c r="C68" s="11"/>
      <c r="D68" s="11"/>
      <c r="E68" s="11"/>
    </row>
    <row r="69" spans="1:5" x14ac:dyDescent="0.25">
      <c r="A69" s="18"/>
      <c r="B69" s="8"/>
      <c r="C69" s="11"/>
      <c r="D69" s="11"/>
      <c r="E69" s="11"/>
    </row>
    <row r="70" spans="1:5" x14ac:dyDescent="0.25">
      <c r="A70" s="18"/>
      <c r="B70" s="8"/>
      <c r="C70" s="11"/>
      <c r="D70" s="11"/>
      <c r="E70" s="11"/>
    </row>
    <row r="71" spans="1:5" x14ac:dyDescent="0.25">
      <c r="A71" s="18"/>
      <c r="B71" s="8"/>
      <c r="C71" s="11"/>
      <c r="D71" s="11"/>
      <c r="E71" s="11"/>
    </row>
    <row r="72" spans="1:5" x14ac:dyDescent="0.25">
      <c r="A72" s="18"/>
      <c r="B72" s="8"/>
      <c r="C72" s="11"/>
      <c r="D72" s="11"/>
      <c r="E72" s="11"/>
    </row>
    <row r="73" spans="1:5" x14ac:dyDescent="0.25">
      <c r="A73" s="18"/>
      <c r="B73" s="8"/>
      <c r="C73" s="11"/>
      <c r="D73" s="11"/>
      <c r="E73" s="11"/>
    </row>
    <row r="74" spans="1:5" x14ac:dyDescent="0.25">
      <c r="A74" s="18"/>
      <c r="B74" s="8"/>
      <c r="C74" s="11"/>
      <c r="D74" s="11"/>
      <c r="E74" s="11"/>
    </row>
    <row r="75" spans="1:5" x14ac:dyDescent="0.25">
      <c r="A75" s="18"/>
      <c r="B75" s="8"/>
      <c r="C75" s="11"/>
      <c r="D75" s="11"/>
      <c r="E75" s="11"/>
    </row>
    <row r="76" spans="1:5" x14ac:dyDescent="0.25">
      <c r="A76" s="18"/>
      <c r="B76" s="8"/>
      <c r="C76" s="11"/>
      <c r="D76" s="11"/>
      <c r="E76" s="11"/>
    </row>
    <row r="77" spans="1:5" x14ac:dyDescent="0.25">
      <c r="A77" s="18"/>
      <c r="B77" s="8"/>
      <c r="C77" s="11"/>
      <c r="D77" s="11"/>
      <c r="E77" s="11"/>
    </row>
    <row r="78" spans="1:5" x14ac:dyDescent="0.25">
      <c r="A78" s="18"/>
      <c r="B78" s="8"/>
      <c r="C78" s="11"/>
      <c r="D78" s="11"/>
      <c r="E78" s="11"/>
    </row>
    <row r="79" spans="1:5" x14ac:dyDescent="0.25">
      <c r="A79" s="18"/>
      <c r="B79" s="8"/>
      <c r="C79" s="11"/>
      <c r="D79" s="11"/>
      <c r="E79" s="11"/>
    </row>
    <row r="80" spans="1:5" x14ac:dyDescent="0.25">
      <c r="A80" s="18"/>
      <c r="B80" s="8"/>
      <c r="C80" s="11"/>
      <c r="D80" s="11"/>
      <c r="E80" s="11"/>
    </row>
    <row r="81" spans="1:5" x14ac:dyDescent="0.25">
      <c r="A81" s="18"/>
      <c r="B81" s="8"/>
      <c r="C81" s="11"/>
      <c r="D81" s="11"/>
      <c r="E81" s="11"/>
    </row>
    <row r="82" spans="1:5" x14ac:dyDescent="0.25">
      <c r="A82" s="18"/>
      <c r="B82" s="8"/>
      <c r="C82" s="11"/>
      <c r="D82" s="11"/>
      <c r="E82" s="11"/>
    </row>
    <row r="83" spans="1:5" x14ac:dyDescent="0.25">
      <c r="A83" s="18"/>
      <c r="B83" s="8"/>
      <c r="C83" s="11"/>
      <c r="D83" s="11"/>
      <c r="E83" s="11"/>
    </row>
    <row r="84" spans="1:5" x14ac:dyDescent="0.25">
      <c r="A84" s="18"/>
      <c r="B84" s="8"/>
      <c r="C84" s="11"/>
      <c r="D84" s="11"/>
      <c r="E84" s="11"/>
    </row>
    <row r="85" spans="1:5" x14ac:dyDescent="0.25">
      <c r="A85" s="18"/>
      <c r="B85" s="8"/>
      <c r="C85" s="11"/>
      <c r="D85" s="11"/>
      <c r="E85" s="11"/>
    </row>
    <row r="86" spans="1:5" x14ac:dyDescent="0.25">
      <c r="A86" s="18"/>
      <c r="B86" s="8"/>
      <c r="C86" s="11"/>
      <c r="D86" s="11"/>
      <c r="E86" s="11"/>
    </row>
    <row r="87" spans="1:5" x14ac:dyDescent="0.25">
      <c r="A87" s="18"/>
      <c r="B87" s="8"/>
      <c r="C87" s="11"/>
      <c r="D87" s="11"/>
      <c r="E87" s="11"/>
    </row>
    <row r="88" spans="1:5" x14ac:dyDescent="0.25">
      <c r="A88" s="18"/>
      <c r="B88" s="8"/>
      <c r="C88" s="11"/>
      <c r="D88" s="11"/>
      <c r="E88" s="11"/>
    </row>
    <row r="89" spans="1:5" x14ac:dyDescent="0.25">
      <c r="A89" s="18"/>
      <c r="B89" s="8"/>
      <c r="C89" s="11"/>
      <c r="D89" s="11"/>
      <c r="E89" s="11"/>
    </row>
    <row r="90" spans="1:5" x14ac:dyDescent="0.25">
      <c r="A90" s="18"/>
      <c r="B90" s="8"/>
      <c r="C90" s="11"/>
      <c r="D90" s="11"/>
      <c r="E90" s="11"/>
    </row>
    <row r="91" spans="1:5" x14ac:dyDescent="0.25">
      <c r="A91" s="18"/>
      <c r="B91" s="8"/>
      <c r="C91" s="11"/>
      <c r="D91" s="11"/>
      <c r="E91" s="11"/>
    </row>
    <row r="92" spans="1:5" x14ac:dyDescent="0.25">
      <c r="A92" s="18"/>
      <c r="B92" s="8"/>
      <c r="C92" s="11"/>
      <c r="D92" s="11"/>
      <c r="E92" s="11"/>
    </row>
    <row r="93" spans="1:5" x14ac:dyDescent="0.25">
      <c r="A93" s="18"/>
      <c r="B93" s="8"/>
      <c r="C93" s="11"/>
      <c r="D93" s="11"/>
      <c r="E93" s="11"/>
    </row>
    <row r="94" spans="1:5" x14ac:dyDescent="0.25">
      <c r="A94" s="18"/>
      <c r="B94" s="8"/>
      <c r="C94" s="11"/>
      <c r="D94" s="11"/>
      <c r="E94" s="11"/>
    </row>
    <row r="95" spans="1:5" x14ac:dyDescent="0.25">
      <c r="A95" s="18"/>
      <c r="B95" s="8"/>
      <c r="C95" s="11"/>
      <c r="D95" s="11"/>
      <c r="E95" s="11"/>
    </row>
    <row r="96" spans="1:5" x14ac:dyDescent="0.25">
      <c r="A96" s="18"/>
      <c r="B96" s="8"/>
      <c r="C96" s="11"/>
      <c r="D96" s="11"/>
      <c r="E96" s="11"/>
    </row>
    <row r="97" spans="1:5" x14ac:dyDescent="0.25">
      <c r="A97" s="18"/>
      <c r="B97" s="8"/>
      <c r="C97" s="11"/>
      <c r="D97" s="11"/>
      <c r="E97" s="11"/>
    </row>
    <row r="98" spans="1:5" x14ac:dyDescent="0.25">
      <c r="A98" s="18"/>
      <c r="B98" s="8"/>
      <c r="C98" s="11"/>
      <c r="D98" s="11"/>
      <c r="E98" s="11"/>
    </row>
    <row r="99" spans="1:5" x14ac:dyDescent="0.25">
      <c r="A99" s="18"/>
      <c r="B99" s="8"/>
      <c r="C99" s="11"/>
      <c r="D99" s="11"/>
      <c r="E99" s="11"/>
    </row>
    <row r="100" spans="1:5" x14ac:dyDescent="0.25">
      <c r="A100" s="18"/>
      <c r="B100" s="8"/>
      <c r="C100" s="11"/>
      <c r="D100" s="11"/>
      <c r="E100" s="11"/>
    </row>
    <row r="101" spans="1:5" x14ac:dyDescent="0.25">
      <c r="A101" s="18"/>
      <c r="B101" s="8"/>
      <c r="C101" s="11"/>
      <c r="D101" s="11"/>
      <c r="E101" s="11"/>
    </row>
    <row r="102" spans="1:5" x14ac:dyDescent="0.25">
      <c r="A102" s="18"/>
      <c r="B102" s="8"/>
      <c r="C102" s="11"/>
      <c r="D102" s="11"/>
      <c r="E102" s="11"/>
    </row>
    <row r="103" spans="1:5" x14ac:dyDescent="0.25">
      <c r="A103" s="18"/>
      <c r="B103" s="8"/>
      <c r="C103" s="11"/>
      <c r="D103" s="11"/>
      <c r="E103" s="11"/>
    </row>
    <row r="104" spans="1:5" x14ac:dyDescent="0.25">
      <c r="A104" s="18"/>
      <c r="B104" s="8"/>
      <c r="C104" s="11"/>
      <c r="D104" s="11"/>
      <c r="E104" s="11"/>
    </row>
    <row r="105" spans="1:5" x14ac:dyDescent="0.25">
      <c r="A105" s="18"/>
      <c r="B105" s="8"/>
      <c r="C105" s="11"/>
      <c r="D105" s="11"/>
      <c r="E105" s="11"/>
    </row>
    <row r="106" spans="1:5" x14ac:dyDescent="0.25">
      <c r="A106" s="18"/>
      <c r="B106" s="18"/>
      <c r="C106" s="18"/>
      <c r="D106" s="18"/>
      <c r="E106" s="18"/>
    </row>
    <row r="107" spans="1:5" x14ac:dyDescent="0.25">
      <c r="A107" s="18"/>
      <c r="B107" s="18"/>
      <c r="C107" s="18"/>
      <c r="D107" s="18"/>
      <c r="E107" s="18"/>
    </row>
    <row r="108" spans="1:5" x14ac:dyDescent="0.25">
      <c r="A108" s="18"/>
      <c r="B108" s="18"/>
      <c r="C108" s="18"/>
      <c r="D108" s="18"/>
      <c r="E108" s="18"/>
    </row>
    <row r="109" spans="1:5" x14ac:dyDescent="0.25">
      <c r="A109" s="18"/>
      <c r="B109" s="18"/>
      <c r="C109" s="18"/>
      <c r="D109" s="18"/>
      <c r="E109" s="18"/>
    </row>
    <row r="110" spans="1:5" x14ac:dyDescent="0.25">
      <c r="A110" s="18"/>
      <c r="B110" s="18"/>
      <c r="C110" s="18"/>
      <c r="D110" s="18"/>
      <c r="E110" s="18"/>
    </row>
    <row r="111" spans="1:5" x14ac:dyDescent="0.25">
      <c r="A111" s="18"/>
      <c r="B111" s="18"/>
      <c r="C111" s="18"/>
      <c r="D111" s="18"/>
      <c r="E111" s="18"/>
    </row>
    <row r="112" spans="1:5" x14ac:dyDescent="0.25">
      <c r="A112" s="18"/>
      <c r="B112" s="18"/>
      <c r="C112" s="18"/>
      <c r="D112" s="18"/>
      <c r="E112" s="18"/>
    </row>
    <row r="113" spans="1:5" x14ac:dyDescent="0.25">
      <c r="A113" s="18"/>
      <c r="B113" s="18"/>
      <c r="C113" s="18"/>
      <c r="D113" s="18"/>
      <c r="E113" s="18"/>
    </row>
    <row r="114" spans="1:5" x14ac:dyDescent="0.25">
      <c r="A114" s="18"/>
      <c r="B114" s="18"/>
      <c r="C114" s="18"/>
      <c r="D114" s="18"/>
      <c r="E114" s="18"/>
    </row>
    <row r="115" spans="1:5" x14ac:dyDescent="0.25">
      <c r="A115" s="18"/>
      <c r="B115" s="18"/>
      <c r="C115" s="18"/>
      <c r="D115" s="18"/>
      <c r="E115" s="18"/>
    </row>
    <row r="116" spans="1:5" x14ac:dyDescent="0.25">
      <c r="A116" s="18"/>
      <c r="B116" s="18"/>
      <c r="C116" s="18"/>
      <c r="D116" s="18"/>
      <c r="E116" s="18"/>
    </row>
    <row r="117" spans="1:5" x14ac:dyDescent="0.25">
      <c r="A117" s="18"/>
      <c r="B117" s="18"/>
      <c r="C117" s="18"/>
      <c r="D117" s="18"/>
      <c r="E117" s="18"/>
    </row>
    <row r="118" spans="1:5" x14ac:dyDescent="0.25">
      <c r="A118" s="18"/>
      <c r="B118" s="18"/>
      <c r="C118" s="18"/>
      <c r="D118" s="18"/>
      <c r="E118" s="18"/>
    </row>
    <row r="119" spans="1:5" x14ac:dyDescent="0.25">
      <c r="A119" s="18"/>
      <c r="B119" s="18"/>
      <c r="C119" s="18"/>
      <c r="D119" s="18"/>
      <c r="E119" s="18"/>
    </row>
    <row r="120" spans="1:5" x14ac:dyDescent="0.25">
      <c r="A120" s="18"/>
      <c r="B120" s="18"/>
      <c r="C120" s="18"/>
      <c r="D120" s="18"/>
      <c r="E120" s="18"/>
    </row>
    <row r="121" spans="1:5" x14ac:dyDescent="0.25">
      <c r="A121" s="18"/>
      <c r="B121" s="18"/>
      <c r="C121" s="18"/>
      <c r="D121" s="18"/>
      <c r="E121" s="18"/>
    </row>
    <row r="122" spans="1:5" x14ac:dyDescent="0.25">
      <c r="A122" s="18"/>
      <c r="B122" s="18"/>
      <c r="C122" s="18"/>
      <c r="D122" s="18"/>
      <c r="E122" s="18"/>
    </row>
    <row r="123" spans="1:5" x14ac:dyDescent="0.25">
      <c r="A123" s="18"/>
      <c r="B123" s="18"/>
      <c r="C123" s="18"/>
      <c r="D123" s="18"/>
      <c r="E123" s="18"/>
    </row>
    <row r="124" spans="1:5" x14ac:dyDescent="0.25">
      <c r="A124" s="18"/>
      <c r="B124" s="18"/>
      <c r="C124" s="18"/>
      <c r="D124" s="18"/>
      <c r="E124" s="18"/>
    </row>
    <row r="125" spans="1:5" x14ac:dyDescent="0.25">
      <c r="A125" s="18"/>
      <c r="B125" s="18"/>
      <c r="C125" s="18"/>
      <c r="D125" s="18"/>
      <c r="E125" s="18"/>
    </row>
    <row r="126" spans="1:5" x14ac:dyDescent="0.25">
      <c r="A126" s="18"/>
      <c r="B126" s="18"/>
      <c r="C126" s="18"/>
      <c r="D126" s="18"/>
      <c r="E126" s="18"/>
    </row>
    <row r="127" spans="1:5" x14ac:dyDescent="0.25">
      <c r="A127" s="18"/>
      <c r="B127" s="18"/>
      <c r="C127" s="18"/>
      <c r="D127" s="18"/>
      <c r="E127" s="18"/>
    </row>
    <row r="128" spans="1:5" x14ac:dyDescent="0.25">
      <c r="A128" s="18"/>
      <c r="B128" s="18"/>
      <c r="C128" s="18"/>
      <c r="D128" s="18"/>
      <c r="E128" s="18"/>
    </row>
    <row r="129" spans="1:5" x14ac:dyDescent="0.25">
      <c r="A129" s="18"/>
      <c r="B129" s="18"/>
      <c r="C129" s="18"/>
      <c r="D129" s="18"/>
      <c r="E129" s="18"/>
    </row>
    <row r="130" spans="1:5" x14ac:dyDescent="0.25">
      <c r="A130" s="18"/>
      <c r="B130" s="18"/>
      <c r="C130" s="18"/>
      <c r="D130" s="18"/>
      <c r="E130" s="18"/>
    </row>
    <row r="131" spans="1:5" x14ac:dyDescent="0.25">
      <c r="A131" s="18"/>
      <c r="B131" s="18"/>
      <c r="C131" s="18"/>
      <c r="D131" s="18"/>
      <c r="E131" s="18"/>
    </row>
    <row r="132" spans="1:5" x14ac:dyDescent="0.25">
      <c r="A132" s="18"/>
      <c r="B132" s="18"/>
      <c r="C132" s="18"/>
      <c r="D132" s="18"/>
      <c r="E132" s="18"/>
    </row>
    <row r="133" spans="1:5" x14ac:dyDescent="0.25">
      <c r="A133" s="18"/>
      <c r="B133" s="18"/>
      <c r="C133" s="18"/>
      <c r="D133" s="18"/>
      <c r="E133" s="18"/>
    </row>
    <row r="134" spans="1:5" x14ac:dyDescent="0.25">
      <c r="A134" s="18"/>
      <c r="B134" s="18"/>
      <c r="C134" s="18"/>
      <c r="D134" s="18"/>
      <c r="E134" s="18"/>
    </row>
    <row r="135" spans="1:5" x14ac:dyDescent="0.25">
      <c r="A135" s="18"/>
      <c r="B135" s="18"/>
      <c r="C135" s="18"/>
      <c r="D135" s="18"/>
      <c r="E135" s="18"/>
    </row>
    <row r="136" spans="1:5" x14ac:dyDescent="0.25">
      <c r="A136" s="18"/>
      <c r="B136" s="18"/>
      <c r="C136" s="18"/>
      <c r="D136" s="18"/>
      <c r="E136" s="18"/>
    </row>
    <row r="137" spans="1:5" x14ac:dyDescent="0.25">
      <c r="A137" s="18"/>
      <c r="B137" s="18"/>
      <c r="C137" s="18"/>
      <c r="D137" s="18"/>
      <c r="E137" s="18"/>
    </row>
    <row r="138" spans="1:5" x14ac:dyDescent="0.25">
      <c r="A138" s="18"/>
      <c r="B138" s="18"/>
      <c r="C138" s="18"/>
      <c r="D138" s="18"/>
      <c r="E138" s="18"/>
    </row>
    <row r="139" spans="1:5" x14ac:dyDescent="0.25">
      <c r="A139" s="18"/>
      <c r="B139" s="18"/>
      <c r="C139" s="18"/>
      <c r="D139" s="18"/>
      <c r="E139" s="18"/>
    </row>
    <row r="140" spans="1:5" x14ac:dyDescent="0.25">
      <c r="A140" s="18"/>
      <c r="B140" s="18"/>
      <c r="C140" s="18"/>
      <c r="D140" s="18"/>
      <c r="E140" s="18"/>
    </row>
    <row r="141" spans="1:5" x14ac:dyDescent="0.25">
      <c r="A141" s="18"/>
      <c r="B141" s="18"/>
      <c r="C141" s="18"/>
      <c r="D141" s="18"/>
      <c r="E141" s="18"/>
    </row>
    <row r="142" spans="1:5" x14ac:dyDescent="0.25">
      <c r="A142" s="18"/>
      <c r="B142" s="18"/>
      <c r="C142" s="18"/>
      <c r="D142" s="18"/>
      <c r="E142" s="18"/>
    </row>
    <row r="143" spans="1:5" x14ac:dyDescent="0.25">
      <c r="A143" s="18"/>
      <c r="B143" s="18"/>
      <c r="C143" s="18"/>
      <c r="D143" s="18"/>
      <c r="E143" s="18"/>
    </row>
    <row r="144" spans="1:5" x14ac:dyDescent="0.25">
      <c r="A144" s="18"/>
      <c r="B144" s="18"/>
      <c r="C144" s="18"/>
      <c r="D144" s="18"/>
      <c r="E144" s="18"/>
    </row>
    <row r="145" spans="1:5" x14ac:dyDescent="0.25">
      <c r="A145" s="18"/>
      <c r="B145" s="18"/>
      <c r="C145" s="18"/>
      <c r="D145" s="18"/>
      <c r="E145" s="18"/>
    </row>
    <row r="146" spans="1:5" x14ac:dyDescent="0.25">
      <c r="A146" s="18"/>
      <c r="B146" s="18"/>
      <c r="C146" s="18"/>
      <c r="D146" s="18"/>
      <c r="E146" s="18"/>
    </row>
    <row r="147" spans="1:5" x14ac:dyDescent="0.25">
      <c r="A147" s="18"/>
      <c r="B147" s="18"/>
      <c r="C147" s="18"/>
      <c r="D147" s="18"/>
      <c r="E147" s="18"/>
    </row>
    <row r="148" spans="1:5" x14ac:dyDescent="0.25">
      <c r="A148" s="18"/>
      <c r="B148" s="18"/>
      <c r="C148" s="18"/>
      <c r="D148" s="18"/>
      <c r="E148" s="18"/>
    </row>
    <row r="149" spans="1:5" x14ac:dyDescent="0.25">
      <c r="A149" s="18"/>
      <c r="B149" s="18"/>
      <c r="C149" s="18"/>
      <c r="D149" s="18"/>
      <c r="E149" s="18"/>
    </row>
    <row r="150" spans="1:5" x14ac:dyDescent="0.25">
      <c r="A150" s="18"/>
      <c r="B150" s="18"/>
      <c r="C150" s="18"/>
      <c r="D150" s="18"/>
      <c r="E150" s="18"/>
    </row>
    <row r="151" spans="1:5" x14ac:dyDescent="0.25">
      <c r="A151" s="18"/>
      <c r="B151" s="18"/>
      <c r="C151" s="18"/>
      <c r="D151" s="18"/>
      <c r="E151" s="18"/>
    </row>
    <row r="152" spans="1:5" x14ac:dyDescent="0.25">
      <c r="A152" s="18"/>
      <c r="B152" s="18"/>
      <c r="C152" s="18"/>
      <c r="D152" s="18"/>
      <c r="E152" s="18"/>
    </row>
    <row r="153" spans="1:5" x14ac:dyDescent="0.25">
      <c r="A153" s="18"/>
      <c r="B153" s="18"/>
      <c r="C153" s="18"/>
      <c r="D153" s="18"/>
      <c r="E153" s="18"/>
    </row>
    <row r="154" spans="1:5" x14ac:dyDescent="0.25">
      <c r="A154" s="18"/>
      <c r="B154" s="18"/>
      <c r="C154" s="18"/>
      <c r="D154" s="18"/>
      <c r="E154" s="18"/>
    </row>
    <row r="155" spans="1:5" x14ac:dyDescent="0.25">
      <c r="A155" s="18"/>
      <c r="B155" s="18"/>
      <c r="C155" s="18"/>
      <c r="D155" s="18"/>
      <c r="E155" s="18"/>
    </row>
    <row r="156" spans="1:5" x14ac:dyDescent="0.25">
      <c r="A156" s="18"/>
      <c r="B156" s="18"/>
      <c r="C156" s="18"/>
      <c r="D156" s="18"/>
      <c r="E156" s="18"/>
    </row>
    <row r="157" spans="1:5" x14ac:dyDescent="0.25">
      <c r="A157" s="18"/>
      <c r="B157" s="18"/>
      <c r="C157" s="18"/>
      <c r="D157" s="18"/>
      <c r="E157" s="18"/>
    </row>
    <row r="158" spans="1:5" x14ac:dyDescent="0.25">
      <c r="A158" s="18"/>
      <c r="B158" s="18"/>
      <c r="C158" s="18"/>
      <c r="D158" s="18"/>
      <c r="E158" s="18"/>
    </row>
    <row r="159" spans="1:5" x14ac:dyDescent="0.25">
      <c r="A159" s="18"/>
      <c r="B159" s="18"/>
      <c r="C159" s="18"/>
      <c r="D159" s="18"/>
      <c r="E159" s="18"/>
    </row>
    <row r="160" spans="1:5" x14ac:dyDescent="0.25">
      <c r="A160" s="18"/>
      <c r="B160" s="18"/>
      <c r="C160" s="18"/>
      <c r="D160" s="18"/>
      <c r="E160" s="18"/>
    </row>
    <row r="161" spans="1:5" x14ac:dyDescent="0.25">
      <c r="A161" s="18"/>
      <c r="B161" s="18"/>
      <c r="C161" s="18"/>
      <c r="D161" s="18"/>
      <c r="E161" s="18"/>
    </row>
    <row r="162" spans="1:5" x14ac:dyDescent="0.25">
      <c r="A162" s="18"/>
      <c r="B162" s="18"/>
      <c r="C162" s="18"/>
      <c r="D162" s="18"/>
      <c r="E162" s="18"/>
    </row>
    <row r="163" spans="1:5" x14ac:dyDescent="0.25">
      <c r="A163" s="18"/>
      <c r="B163" s="18"/>
      <c r="C163" s="18"/>
      <c r="D163" s="18"/>
      <c r="E163" s="18"/>
    </row>
    <row r="164" spans="1:5" x14ac:dyDescent="0.25">
      <c r="A164" s="18"/>
      <c r="B164" s="18"/>
      <c r="C164" s="18"/>
      <c r="D164" s="18"/>
      <c r="E164" s="18"/>
    </row>
    <row r="165" spans="1:5" x14ac:dyDescent="0.25">
      <c r="A165" s="18"/>
      <c r="B165" s="18"/>
      <c r="C165" s="18"/>
      <c r="D165" s="18"/>
      <c r="E165" s="18"/>
    </row>
    <row r="166" spans="1:5" x14ac:dyDescent="0.25">
      <c r="A166" s="18"/>
      <c r="B166" s="18"/>
      <c r="C166" s="18"/>
      <c r="D166" s="18"/>
      <c r="E166" s="18"/>
    </row>
    <row r="167" spans="1:5" x14ac:dyDescent="0.25">
      <c r="A167" s="18"/>
      <c r="B167" s="18"/>
      <c r="C167" s="18"/>
      <c r="D167" s="18"/>
      <c r="E167" s="18"/>
    </row>
    <row r="168" spans="1:5" x14ac:dyDescent="0.25">
      <c r="A168" s="18"/>
      <c r="B168" s="18"/>
      <c r="C168" s="18"/>
      <c r="D168" s="18"/>
      <c r="E168" s="18"/>
    </row>
    <row r="169" spans="1:5" x14ac:dyDescent="0.25">
      <c r="A169" s="18"/>
      <c r="B169" s="18"/>
      <c r="C169" s="18"/>
      <c r="D169" s="18"/>
      <c r="E169" s="18"/>
    </row>
    <row r="170" spans="1:5" x14ac:dyDescent="0.25">
      <c r="A170" s="18"/>
      <c r="B170" s="18"/>
      <c r="C170" s="18"/>
      <c r="D170" s="18"/>
      <c r="E170" s="18"/>
    </row>
    <row r="171" spans="1:5" x14ac:dyDescent="0.25">
      <c r="A171" s="18"/>
      <c r="B171" s="18"/>
      <c r="C171" s="18"/>
      <c r="D171" s="18"/>
      <c r="E171" s="18"/>
    </row>
    <row r="172" spans="1:5" x14ac:dyDescent="0.25">
      <c r="A172" s="18"/>
      <c r="B172" s="18"/>
      <c r="C172" s="18"/>
      <c r="D172" s="18"/>
      <c r="E172" s="18"/>
    </row>
    <row r="173" spans="1:5" x14ac:dyDescent="0.25">
      <c r="A173" s="18"/>
      <c r="B173" s="18"/>
      <c r="C173" s="18"/>
      <c r="D173" s="18"/>
      <c r="E173" s="18"/>
    </row>
    <row r="174" spans="1:5" x14ac:dyDescent="0.25">
      <c r="A174" s="18"/>
      <c r="B174" s="18"/>
      <c r="C174" s="18"/>
      <c r="D174" s="18"/>
      <c r="E174" s="18"/>
    </row>
    <row r="175" spans="1:5" x14ac:dyDescent="0.25">
      <c r="A175" s="18"/>
      <c r="B175" s="18"/>
      <c r="C175" s="18"/>
      <c r="D175" s="18"/>
      <c r="E175" s="18"/>
    </row>
    <row r="176" spans="1:5" x14ac:dyDescent="0.25">
      <c r="A176" s="18"/>
      <c r="B176" s="18"/>
      <c r="C176" s="18"/>
      <c r="D176" s="18"/>
      <c r="E176" s="18"/>
    </row>
    <row r="177" spans="1:5" x14ac:dyDescent="0.25">
      <c r="A177" s="18"/>
      <c r="B177" s="18"/>
      <c r="C177" s="18"/>
      <c r="D177" s="18"/>
      <c r="E177" s="18"/>
    </row>
    <row r="178" spans="1:5" x14ac:dyDescent="0.25">
      <c r="A178" s="18"/>
      <c r="B178" s="18"/>
      <c r="C178" s="18"/>
      <c r="D178" s="18"/>
      <c r="E178" s="18"/>
    </row>
    <row r="179" spans="1:5" x14ac:dyDescent="0.25">
      <c r="A179" s="18"/>
      <c r="B179" s="18"/>
      <c r="C179" s="18"/>
      <c r="D179" s="18"/>
      <c r="E179" s="18"/>
    </row>
    <row r="180" spans="1:5" x14ac:dyDescent="0.25">
      <c r="A180" s="18"/>
      <c r="B180" s="18"/>
      <c r="C180" s="18"/>
      <c r="D180" s="18"/>
      <c r="E180" s="18"/>
    </row>
    <row r="181" spans="1:5" x14ac:dyDescent="0.25">
      <c r="A181" s="18"/>
      <c r="B181" s="18"/>
      <c r="C181" s="18"/>
      <c r="D181" s="18"/>
      <c r="E181" s="18"/>
    </row>
    <row r="182" spans="1:5" x14ac:dyDescent="0.25">
      <c r="A182" s="18"/>
      <c r="B182" s="18"/>
      <c r="C182" s="18"/>
      <c r="D182" s="18"/>
      <c r="E182" s="18"/>
    </row>
    <row r="183" spans="1:5" x14ac:dyDescent="0.25">
      <c r="A183" s="18"/>
      <c r="B183" s="18"/>
      <c r="C183" s="18"/>
      <c r="D183" s="18"/>
      <c r="E183" s="18"/>
    </row>
    <row r="184" spans="1:5" x14ac:dyDescent="0.25">
      <c r="A184" s="18"/>
      <c r="B184" s="18"/>
      <c r="C184" s="18"/>
      <c r="D184" s="18"/>
      <c r="E184" s="18"/>
    </row>
    <row r="185" spans="1:5" x14ac:dyDescent="0.25">
      <c r="A185" s="18"/>
      <c r="B185" s="18"/>
      <c r="C185" s="18"/>
      <c r="D185" s="18"/>
      <c r="E185" s="18"/>
    </row>
    <row r="186" spans="1:5" x14ac:dyDescent="0.25">
      <c r="A186" s="18"/>
      <c r="B186" s="18"/>
      <c r="C186" s="18"/>
      <c r="D186" s="18"/>
      <c r="E186" s="18"/>
    </row>
    <row r="187" spans="1:5" x14ac:dyDescent="0.25">
      <c r="A187" s="18"/>
      <c r="B187" s="18"/>
      <c r="C187" s="18"/>
      <c r="D187" s="18"/>
      <c r="E187" s="18"/>
    </row>
    <row r="188" spans="1:5" x14ac:dyDescent="0.25">
      <c r="A188" s="18"/>
      <c r="B188" s="18"/>
      <c r="C188" s="18"/>
      <c r="D188" s="18"/>
      <c r="E188" s="18"/>
    </row>
    <row r="189" spans="1:5" x14ac:dyDescent="0.25">
      <c r="A189" s="18"/>
      <c r="B189" s="18"/>
      <c r="C189" s="18"/>
      <c r="D189" s="18"/>
      <c r="E189" s="18"/>
    </row>
    <row r="190" spans="1:5" x14ac:dyDescent="0.25">
      <c r="A190" s="18"/>
      <c r="B190" s="18"/>
      <c r="C190" s="18"/>
      <c r="D190" s="18"/>
      <c r="E190" s="18"/>
    </row>
    <row r="191" spans="1:5" x14ac:dyDescent="0.25">
      <c r="A191" s="18"/>
      <c r="B191" s="18"/>
      <c r="C191" s="18"/>
      <c r="D191" s="18"/>
      <c r="E191" s="18"/>
    </row>
    <row r="192" spans="1:5" x14ac:dyDescent="0.25">
      <c r="A192" s="18"/>
      <c r="B192" s="18"/>
      <c r="C192" s="18"/>
      <c r="D192" s="18"/>
      <c r="E192" s="18"/>
    </row>
    <row r="193" spans="1:5" x14ac:dyDescent="0.25">
      <c r="A193" s="18"/>
      <c r="B193" s="18"/>
      <c r="C193" s="18"/>
      <c r="D193" s="18"/>
      <c r="E193" s="18"/>
    </row>
    <row r="194" spans="1:5" x14ac:dyDescent="0.25">
      <c r="A194" s="18"/>
      <c r="B194" s="18"/>
      <c r="C194" s="18"/>
      <c r="D194" s="18"/>
      <c r="E194" s="18"/>
    </row>
    <row r="195" spans="1:5" x14ac:dyDescent="0.25">
      <c r="A195" s="18"/>
      <c r="B195" s="18"/>
      <c r="C195" s="18"/>
      <c r="D195" s="18"/>
      <c r="E195" s="18"/>
    </row>
    <row r="196" spans="1:5" x14ac:dyDescent="0.25">
      <c r="A196" s="18"/>
      <c r="B196" s="18"/>
      <c r="C196" s="18"/>
      <c r="D196" s="18"/>
      <c r="E196" s="18"/>
    </row>
    <row r="197" spans="1:5" x14ac:dyDescent="0.25">
      <c r="A197" s="18"/>
      <c r="B197" s="18"/>
      <c r="C197" s="18"/>
      <c r="D197" s="18"/>
      <c r="E197" s="18"/>
    </row>
    <row r="198" spans="1:5" x14ac:dyDescent="0.25">
      <c r="A198" s="18"/>
      <c r="B198" s="18"/>
      <c r="C198" s="18"/>
      <c r="D198" s="18"/>
      <c r="E198" s="18"/>
    </row>
    <row r="199" spans="1:5" x14ac:dyDescent="0.25">
      <c r="A199" s="18"/>
      <c r="B199" s="18"/>
      <c r="C199" s="18"/>
      <c r="D199" s="18"/>
      <c r="E199" s="18"/>
    </row>
    <row r="200" spans="1:5" x14ac:dyDescent="0.25">
      <c r="A200" s="18"/>
      <c r="B200" s="18"/>
      <c r="C200" s="18"/>
      <c r="D200" s="18"/>
      <c r="E200" s="18"/>
    </row>
    <row r="201" spans="1:5" x14ac:dyDescent="0.25">
      <c r="A201" s="18"/>
      <c r="B201" s="18"/>
      <c r="C201" s="18"/>
      <c r="D201" s="18"/>
      <c r="E201" s="18"/>
    </row>
    <row r="202" spans="1:5" x14ac:dyDescent="0.25">
      <c r="A202" s="18"/>
      <c r="B202" s="18"/>
      <c r="C202" s="18"/>
      <c r="D202" s="18"/>
      <c r="E202" s="18"/>
    </row>
    <row r="203" spans="1:5" x14ac:dyDescent="0.25">
      <c r="A203" s="18"/>
      <c r="B203" s="18"/>
      <c r="C203" s="18"/>
      <c r="D203" s="18"/>
      <c r="E203" s="18"/>
    </row>
    <row r="204" spans="1:5" x14ac:dyDescent="0.25">
      <c r="A204" s="18"/>
      <c r="B204" s="18"/>
      <c r="C204" s="18"/>
      <c r="D204" s="18"/>
      <c r="E204" s="18"/>
    </row>
    <row r="205" spans="1:5" x14ac:dyDescent="0.25">
      <c r="A205" s="18"/>
      <c r="B205" s="18"/>
      <c r="C205" s="18"/>
      <c r="D205" s="18"/>
      <c r="E205" s="18"/>
    </row>
    <row r="206" spans="1:5" x14ac:dyDescent="0.25">
      <c r="A206" s="18"/>
      <c r="B206" s="18"/>
      <c r="C206" s="18"/>
      <c r="D206" s="18"/>
      <c r="E206" s="18"/>
    </row>
    <row r="207" spans="1:5" x14ac:dyDescent="0.25">
      <c r="A207" s="18"/>
      <c r="B207" s="18"/>
      <c r="C207" s="18"/>
      <c r="D207" s="18"/>
      <c r="E207" s="18"/>
    </row>
    <row r="208" spans="1:5" x14ac:dyDescent="0.25">
      <c r="A208" s="18"/>
      <c r="B208" s="18"/>
      <c r="C208" s="18"/>
      <c r="D208" s="18"/>
      <c r="E208" s="18"/>
    </row>
    <row r="209" spans="1:5" x14ac:dyDescent="0.25">
      <c r="A209" s="18"/>
      <c r="B209" s="18"/>
      <c r="C209" s="18"/>
      <c r="D209" s="18"/>
      <c r="E209" s="18"/>
    </row>
    <row r="210" spans="1:5" x14ac:dyDescent="0.25">
      <c r="A210" s="18"/>
      <c r="B210" s="18"/>
      <c r="C210" s="18"/>
      <c r="D210" s="18"/>
      <c r="E210" s="18"/>
    </row>
    <row r="211" spans="1:5" x14ac:dyDescent="0.25">
      <c r="A211" s="18"/>
      <c r="B211" s="18"/>
      <c r="C211" s="18"/>
      <c r="D211" s="18"/>
      <c r="E211" s="18"/>
    </row>
    <row r="212" spans="1:5" x14ac:dyDescent="0.25">
      <c r="A212" s="18"/>
      <c r="B212" s="18"/>
      <c r="C212" s="18"/>
      <c r="D212" s="18"/>
      <c r="E212" s="18"/>
    </row>
    <row r="213" spans="1:5" x14ac:dyDescent="0.25">
      <c r="A213" s="18"/>
      <c r="B213" s="18"/>
      <c r="C213" s="18"/>
      <c r="D213" s="18"/>
      <c r="E213" s="18"/>
    </row>
    <row r="214" spans="1:5" x14ac:dyDescent="0.25">
      <c r="A214" s="18"/>
      <c r="B214" s="18"/>
      <c r="C214" s="18"/>
      <c r="D214" s="18"/>
      <c r="E214" s="18"/>
    </row>
    <row r="215" spans="1:5" x14ac:dyDescent="0.25">
      <c r="A215" s="18"/>
      <c r="B215" s="18"/>
      <c r="C215" s="18"/>
      <c r="D215" s="18"/>
      <c r="E215" s="18"/>
    </row>
    <row r="216" spans="1:5" x14ac:dyDescent="0.25">
      <c r="A216" s="18"/>
      <c r="B216" s="18"/>
      <c r="C216" s="18"/>
      <c r="D216" s="18"/>
      <c r="E216" s="18"/>
    </row>
    <row r="217" spans="1:5" x14ac:dyDescent="0.25">
      <c r="A217" s="18"/>
      <c r="B217" s="18"/>
      <c r="C217" s="18"/>
      <c r="D217" s="18"/>
      <c r="E217" s="18"/>
    </row>
    <row r="218" spans="1:5" x14ac:dyDescent="0.25">
      <c r="A218" s="18"/>
      <c r="B218" s="18"/>
      <c r="C218" s="18"/>
      <c r="D218" s="18"/>
      <c r="E218" s="18"/>
    </row>
    <row r="219" spans="1:5" x14ac:dyDescent="0.25">
      <c r="A219" s="18"/>
      <c r="B219" s="18"/>
      <c r="C219" s="18"/>
      <c r="D219" s="18"/>
      <c r="E219" s="18"/>
    </row>
    <row r="220" spans="1:5" x14ac:dyDescent="0.25">
      <c r="A220" s="18"/>
      <c r="B220" s="18"/>
      <c r="C220" s="18"/>
      <c r="D220" s="18"/>
      <c r="E220" s="18"/>
    </row>
    <row r="221" spans="1:5" x14ac:dyDescent="0.25">
      <c r="A221" s="18"/>
      <c r="B221" s="18"/>
      <c r="C221" s="18"/>
      <c r="D221" s="18"/>
      <c r="E221" s="18"/>
    </row>
    <row r="222" spans="1:5" x14ac:dyDescent="0.25">
      <c r="A222" s="18"/>
      <c r="B222" s="18"/>
      <c r="C222" s="18"/>
      <c r="D222" s="18"/>
      <c r="E222" s="18"/>
    </row>
    <row r="223" spans="1:5" x14ac:dyDescent="0.25">
      <c r="A223" s="18"/>
      <c r="B223" s="18"/>
      <c r="C223" s="18"/>
      <c r="D223" s="18"/>
      <c r="E223" s="18"/>
    </row>
    <row r="224" spans="1:5" x14ac:dyDescent="0.25">
      <c r="A224" s="18"/>
      <c r="B224" s="18"/>
      <c r="C224" s="18"/>
      <c r="D224" s="18"/>
      <c r="E224" s="18"/>
    </row>
    <row r="225" spans="1:5" x14ac:dyDescent="0.25">
      <c r="A225" s="18"/>
      <c r="B225" s="18"/>
      <c r="C225" s="18"/>
      <c r="D225" s="18"/>
      <c r="E225" s="18"/>
    </row>
    <row r="226" spans="1:5" x14ac:dyDescent="0.25">
      <c r="A226" s="18"/>
      <c r="B226" s="18"/>
      <c r="C226" s="18"/>
      <c r="D226" s="18"/>
      <c r="E226" s="18"/>
    </row>
    <row r="227" spans="1:5" x14ac:dyDescent="0.25">
      <c r="A227" s="18"/>
      <c r="B227" s="18"/>
      <c r="C227" s="18"/>
      <c r="D227" s="18"/>
      <c r="E227" s="18"/>
    </row>
    <row r="228" spans="1:5" x14ac:dyDescent="0.25">
      <c r="A228" s="18"/>
      <c r="B228" s="18"/>
      <c r="C228" s="18"/>
      <c r="D228" s="18"/>
      <c r="E228" s="18"/>
    </row>
    <row r="229" spans="1:5" x14ac:dyDescent="0.25">
      <c r="A229" s="18"/>
      <c r="B229" s="18"/>
      <c r="C229" s="18"/>
      <c r="D229" s="18"/>
      <c r="E229" s="18"/>
    </row>
    <row r="230" spans="1:5" x14ac:dyDescent="0.25">
      <c r="A230" s="18"/>
      <c r="B230" s="18"/>
      <c r="C230" s="18"/>
      <c r="D230" s="18"/>
      <c r="E230" s="18"/>
    </row>
    <row r="231" spans="1:5" x14ac:dyDescent="0.25">
      <c r="A231" s="18"/>
      <c r="B231" s="18"/>
      <c r="C231" s="18"/>
      <c r="D231" s="18"/>
      <c r="E231" s="18"/>
    </row>
    <row r="232" spans="1:5" x14ac:dyDescent="0.25">
      <c r="A232" s="18"/>
      <c r="B232" s="18"/>
      <c r="C232" s="18"/>
      <c r="D232" s="18"/>
      <c r="E232" s="18"/>
    </row>
    <row r="233" spans="1:5" x14ac:dyDescent="0.25">
      <c r="A233" s="18"/>
      <c r="B233" s="18"/>
      <c r="C233" s="18"/>
      <c r="D233" s="18"/>
      <c r="E233" s="18"/>
    </row>
    <row r="234" spans="1:5" x14ac:dyDescent="0.25">
      <c r="A234" s="18"/>
      <c r="B234" s="18"/>
      <c r="C234" s="18"/>
      <c r="D234" s="18"/>
      <c r="E234" s="18"/>
    </row>
    <row r="235" spans="1:5" x14ac:dyDescent="0.25">
      <c r="A235" s="18"/>
      <c r="B235" s="18"/>
      <c r="C235" s="18"/>
      <c r="D235" s="18"/>
      <c r="E235" s="18"/>
    </row>
    <row r="236" spans="1:5" x14ac:dyDescent="0.25">
      <c r="A236" s="18"/>
      <c r="B236" s="18"/>
      <c r="C236" s="18"/>
      <c r="D236" s="18"/>
      <c r="E236" s="18"/>
    </row>
    <row r="237" spans="1:5" x14ac:dyDescent="0.25">
      <c r="A237" s="18"/>
      <c r="B237" s="18"/>
      <c r="C237" s="18"/>
      <c r="D237" s="18"/>
      <c r="E237" s="18"/>
    </row>
    <row r="238" spans="1:5" x14ac:dyDescent="0.25">
      <c r="A238" s="18"/>
      <c r="B238" s="18"/>
      <c r="C238" s="18"/>
      <c r="D238" s="18"/>
      <c r="E238" s="18"/>
    </row>
    <row r="239" spans="1:5" x14ac:dyDescent="0.25">
      <c r="A239" s="18"/>
      <c r="B239" s="18"/>
      <c r="C239" s="18"/>
      <c r="D239" s="18"/>
      <c r="E239" s="18"/>
    </row>
    <row r="240" spans="1:5" x14ac:dyDescent="0.25">
      <c r="A240" s="18"/>
      <c r="B240" s="18"/>
      <c r="C240" s="18"/>
      <c r="D240" s="18"/>
      <c r="E240" s="18"/>
    </row>
    <row r="241" spans="1:5" x14ac:dyDescent="0.25">
      <c r="A241" s="18"/>
      <c r="B241" s="18"/>
      <c r="C241" s="18"/>
      <c r="D241" s="18"/>
      <c r="E241" s="18"/>
    </row>
    <row r="242" spans="1:5" x14ac:dyDescent="0.25">
      <c r="A242" s="18"/>
      <c r="B242" s="18"/>
      <c r="C242" s="18"/>
      <c r="D242" s="18"/>
      <c r="E242" s="18"/>
    </row>
    <row r="243" spans="1:5" x14ac:dyDescent="0.25">
      <c r="A243" s="18"/>
      <c r="B243" s="18"/>
      <c r="C243" s="18"/>
      <c r="D243" s="18"/>
      <c r="E243" s="18"/>
    </row>
    <row r="244" spans="1:5" x14ac:dyDescent="0.25">
      <c r="A244" s="18"/>
      <c r="B244" s="18"/>
      <c r="C244" s="18"/>
      <c r="D244" s="18"/>
      <c r="E244" s="18"/>
    </row>
    <row r="245" spans="1:5" x14ac:dyDescent="0.25">
      <c r="A245" s="18"/>
      <c r="B245" s="18"/>
      <c r="C245" s="18"/>
      <c r="D245" s="18"/>
      <c r="E245" s="18"/>
    </row>
    <row r="246" spans="1:5" x14ac:dyDescent="0.25">
      <c r="A246" s="18"/>
      <c r="B246" s="18"/>
      <c r="C246" s="18"/>
      <c r="D246" s="18"/>
      <c r="E246" s="18"/>
    </row>
    <row r="247" spans="1:5" x14ac:dyDescent="0.25">
      <c r="A247" s="18"/>
      <c r="B247" s="8"/>
      <c r="C247" s="8"/>
      <c r="D247" s="8"/>
      <c r="E247" s="8"/>
    </row>
    <row r="248" spans="1:5" x14ac:dyDescent="0.25">
      <c r="A248" s="18"/>
      <c r="B248" s="8"/>
      <c r="C248" s="8"/>
      <c r="D248" s="8"/>
      <c r="E248" s="8"/>
    </row>
    <row r="249" spans="1:5" x14ac:dyDescent="0.25">
      <c r="A249" s="18"/>
      <c r="B249" s="8"/>
      <c r="C249" s="8"/>
      <c r="D249" s="8"/>
      <c r="E249" s="8"/>
    </row>
    <row r="250" spans="1:5" x14ac:dyDescent="0.25">
      <c r="A250" s="18"/>
      <c r="B250" s="8"/>
      <c r="C250" s="8"/>
      <c r="D250" s="8"/>
      <c r="E250" s="8"/>
    </row>
    <row r="251" spans="1:5" x14ac:dyDescent="0.25">
      <c r="A251" s="18"/>
      <c r="B251" s="8"/>
      <c r="C251" s="8"/>
      <c r="D251" s="8"/>
      <c r="E251" s="8"/>
    </row>
    <row r="252" spans="1:5" x14ac:dyDescent="0.25">
      <c r="A252" s="18"/>
      <c r="B252" s="8"/>
      <c r="C252" s="8"/>
      <c r="D252" s="8"/>
      <c r="E252" s="8"/>
    </row>
    <row r="253" spans="1:5" x14ac:dyDescent="0.25">
      <c r="A253" s="18"/>
      <c r="B253" s="8"/>
      <c r="C253" s="8"/>
      <c r="D253" s="8"/>
      <c r="E253" s="8"/>
    </row>
    <row r="254" spans="1:5" x14ac:dyDescent="0.25">
      <c r="A254" s="18"/>
      <c r="B254" s="8"/>
      <c r="C254" s="8"/>
      <c r="D254" s="8"/>
      <c r="E254" s="8"/>
    </row>
    <row r="255" spans="1:5" x14ac:dyDescent="0.25">
      <c r="A255" s="18"/>
      <c r="B255" s="8"/>
      <c r="C255" s="8"/>
      <c r="D255" s="8"/>
      <c r="E255" s="8"/>
    </row>
    <row r="256" spans="1:5" x14ac:dyDescent="0.25">
      <c r="A256" s="18"/>
      <c r="B256" s="8"/>
      <c r="C256" s="8"/>
      <c r="D256" s="8"/>
      <c r="E256" s="8"/>
    </row>
    <row r="257" spans="1:5" x14ac:dyDescent="0.25">
      <c r="A257" s="18"/>
      <c r="B257" s="8"/>
      <c r="C257" s="8"/>
      <c r="D257" s="8"/>
      <c r="E257" s="8"/>
    </row>
    <row r="258" spans="1:5" x14ac:dyDescent="0.25">
      <c r="A258" s="18"/>
      <c r="B258" s="8"/>
      <c r="C258" s="8"/>
      <c r="D258" s="8"/>
      <c r="E258" s="8"/>
    </row>
    <row r="259" spans="1:5" x14ac:dyDescent="0.25">
      <c r="A259" s="18"/>
      <c r="B259" s="8"/>
      <c r="C259" s="8"/>
      <c r="D259" s="8"/>
      <c r="E259" s="8"/>
    </row>
    <row r="260" spans="1:5" x14ac:dyDescent="0.25">
      <c r="A260" s="18"/>
      <c r="B260" s="8"/>
      <c r="C260" s="8"/>
      <c r="D260" s="8"/>
      <c r="E260" s="8"/>
    </row>
    <row r="261" spans="1:5" x14ac:dyDescent="0.25">
      <c r="A261" s="18"/>
      <c r="B261" s="8"/>
      <c r="C261" s="8"/>
      <c r="D261" s="8"/>
      <c r="E261" s="8"/>
    </row>
    <row r="262" spans="1:5" x14ac:dyDescent="0.25">
      <c r="A262" s="18"/>
      <c r="B262" s="8"/>
      <c r="C262" s="8"/>
      <c r="D262" s="8"/>
      <c r="E262" s="8"/>
    </row>
    <row r="263" spans="1:5" x14ac:dyDescent="0.25">
      <c r="A263" s="18"/>
      <c r="B263" s="8"/>
      <c r="C263" s="8"/>
      <c r="D263" s="8"/>
      <c r="E263" s="8"/>
    </row>
    <row r="264" spans="1:5" x14ac:dyDescent="0.25">
      <c r="A264" s="18"/>
      <c r="B264" s="8"/>
      <c r="C264" s="8"/>
      <c r="D264" s="8"/>
      <c r="E264" s="8"/>
    </row>
    <row r="265" spans="1:5" x14ac:dyDescent="0.25">
      <c r="A265" s="18"/>
      <c r="B265" s="8"/>
      <c r="C265" s="8"/>
      <c r="D265" s="8"/>
      <c r="E265" s="8"/>
    </row>
    <row r="266" spans="1:5" x14ac:dyDescent="0.25">
      <c r="A266" s="18"/>
      <c r="B266" s="8"/>
      <c r="C266" s="8"/>
      <c r="D266" s="8"/>
      <c r="E266" s="8"/>
    </row>
    <row r="267" spans="1:5" x14ac:dyDescent="0.25">
      <c r="A267" s="18"/>
      <c r="B267" s="8"/>
      <c r="C267" s="8"/>
      <c r="D267" s="8"/>
      <c r="E267" s="8"/>
    </row>
    <row r="268" spans="1:5" x14ac:dyDescent="0.25">
      <c r="A268" s="18"/>
      <c r="B268" s="8"/>
      <c r="C268" s="8"/>
      <c r="D268" s="8"/>
      <c r="E268" s="8"/>
    </row>
    <row r="269" spans="1:5" x14ac:dyDescent="0.25">
      <c r="A269" s="18"/>
      <c r="B269" s="8"/>
      <c r="C269" s="8"/>
      <c r="D269" s="8"/>
      <c r="E269" s="8"/>
    </row>
    <row r="270" spans="1:5" x14ac:dyDescent="0.25">
      <c r="A270" s="18"/>
      <c r="B270" s="8"/>
      <c r="C270" s="8"/>
      <c r="D270" s="8"/>
      <c r="E270" s="8"/>
    </row>
    <row r="271" spans="1:5" x14ac:dyDescent="0.25">
      <c r="A271" s="18"/>
      <c r="B271" s="8"/>
      <c r="C271" s="8"/>
      <c r="D271" s="8"/>
      <c r="E271" s="8"/>
    </row>
    <row r="272" spans="1:5" x14ac:dyDescent="0.25">
      <c r="A272" s="18"/>
      <c r="B272" s="8"/>
      <c r="C272" s="8"/>
      <c r="D272" s="8"/>
      <c r="E272" s="8"/>
    </row>
    <row r="273" spans="1:5" x14ac:dyDescent="0.25">
      <c r="A273" s="18"/>
      <c r="B273" s="8"/>
      <c r="C273" s="8"/>
      <c r="D273" s="8"/>
      <c r="E273" s="8"/>
    </row>
    <row r="274" spans="1:5" x14ac:dyDescent="0.25">
      <c r="A274" s="18"/>
      <c r="B274" s="8"/>
      <c r="C274" s="8"/>
      <c r="D274" s="8"/>
      <c r="E274" s="8"/>
    </row>
    <row r="275" spans="1:5" x14ac:dyDescent="0.25">
      <c r="A275" s="18"/>
      <c r="B275" s="8"/>
      <c r="C275" s="8"/>
      <c r="D275" s="8"/>
      <c r="E275" s="8"/>
    </row>
    <row r="276" spans="1:5" x14ac:dyDescent="0.25">
      <c r="A276" s="18"/>
      <c r="B276" s="8"/>
      <c r="C276" s="8"/>
      <c r="D276" s="8"/>
      <c r="E276" s="8"/>
    </row>
    <row r="277" spans="1:5" x14ac:dyDescent="0.25">
      <c r="A277" s="18"/>
      <c r="B277" s="8"/>
      <c r="C277" s="8"/>
      <c r="D277" s="8"/>
      <c r="E277" s="8"/>
    </row>
    <row r="278" spans="1:5" x14ac:dyDescent="0.25">
      <c r="A278" s="18"/>
      <c r="B278" s="8"/>
      <c r="C278" s="8"/>
      <c r="D278" s="8"/>
      <c r="E278" s="8"/>
    </row>
    <row r="279" spans="1:5" x14ac:dyDescent="0.25">
      <c r="A279" s="18"/>
      <c r="B279" s="8"/>
      <c r="C279" s="8"/>
      <c r="D279" s="8"/>
      <c r="E279" s="8"/>
    </row>
    <row r="280" spans="1:5" x14ac:dyDescent="0.25">
      <c r="A280" s="18"/>
      <c r="B280" s="8"/>
      <c r="C280" s="8"/>
      <c r="D280" s="8"/>
      <c r="E280" s="8"/>
    </row>
    <row r="281" spans="1:5" x14ac:dyDescent="0.25">
      <c r="A281" s="18"/>
      <c r="B281" s="8"/>
      <c r="C281" s="8"/>
      <c r="D281" s="8"/>
      <c r="E281" s="8"/>
    </row>
    <row r="282" spans="1:5" x14ac:dyDescent="0.25">
      <c r="A282" s="18"/>
      <c r="B282" s="8"/>
      <c r="C282" s="8"/>
      <c r="D282" s="8"/>
      <c r="E282" s="8"/>
    </row>
    <row r="283" spans="1:5" x14ac:dyDescent="0.25">
      <c r="A283" s="18"/>
      <c r="B283" s="8"/>
      <c r="C283" s="8"/>
      <c r="D283" s="8"/>
      <c r="E283" s="8"/>
    </row>
    <row r="284" spans="1:5" x14ac:dyDescent="0.25">
      <c r="A284" s="18"/>
      <c r="B284" s="8"/>
      <c r="C284" s="8"/>
      <c r="D284" s="8"/>
      <c r="E284" s="8"/>
    </row>
    <row r="285" spans="1:5" x14ac:dyDescent="0.25">
      <c r="A285" s="18"/>
      <c r="B285" s="8"/>
      <c r="C285" s="8"/>
      <c r="D285" s="8"/>
      <c r="E285" s="8"/>
    </row>
    <row r="286" spans="1:5" x14ac:dyDescent="0.25">
      <c r="A286" s="18"/>
      <c r="B286" s="8"/>
      <c r="C286" s="8"/>
      <c r="D286" s="8"/>
      <c r="E286" s="8"/>
    </row>
    <row r="287" spans="1:5" x14ac:dyDescent="0.25">
      <c r="A287" s="18"/>
      <c r="B287" s="8"/>
      <c r="C287" s="8"/>
      <c r="D287" s="8"/>
      <c r="E287" s="8"/>
    </row>
    <row r="288" spans="1:5" x14ac:dyDescent="0.25">
      <c r="A288" s="18"/>
      <c r="B288" s="8"/>
      <c r="C288" s="8"/>
      <c r="D288" s="8"/>
      <c r="E288" s="8"/>
    </row>
    <row r="289" spans="1:5" x14ac:dyDescent="0.25">
      <c r="A289" s="18"/>
      <c r="B289" s="8"/>
      <c r="C289" s="8"/>
      <c r="D289" s="8"/>
      <c r="E289" s="8"/>
    </row>
    <row r="290" spans="1:5" x14ac:dyDescent="0.25">
      <c r="A290" s="18"/>
      <c r="B290" s="8"/>
      <c r="C290" s="8"/>
      <c r="D290" s="8"/>
      <c r="E290" s="8"/>
    </row>
    <row r="291" spans="1:5" x14ac:dyDescent="0.25">
      <c r="A291" s="18"/>
      <c r="B291" s="8"/>
      <c r="C291" s="8"/>
      <c r="D291" s="8"/>
      <c r="E291" s="8"/>
    </row>
    <row r="292" spans="1:5" x14ac:dyDescent="0.25">
      <c r="A292" s="18"/>
      <c r="B292" s="8"/>
      <c r="C292" s="8"/>
      <c r="D292" s="8"/>
      <c r="E292" s="8"/>
    </row>
    <row r="293" spans="1:5" x14ac:dyDescent="0.25">
      <c r="A293" s="18"/>
      <c r="B293" s="8"/>
      <c r="C293" s="8"/>
      <c r="D293" s="8"/>
      <c r="E293" s="8"/>
    </row>
    <row r="294" spans="1:5" x14ac:dyDescent="0.25">
      <c r="A294" s="18"/>
      <c r="B294" s="8"/>
      <c r="C294" s="8"/>
      <c r="D294" s="8"/>
      <c r="E294" s="8"/>
    </row>
    <row r="295" spans="1:5" x14ac:dyDescent="0.25">
      <c r="A295" s="18"/>
      <c r="B295" s="8"/>
      <c r="C295" s="8"/>
      <c r="D295" s="8"/>
      <c r="E295" s="8"/>
    </row>
    <row r="296" spans="1:5" x14ac:dyDescent="0.25">
      <c r="A296" s="18"/>
      <c r="B296" s="8"/>
      <c r="C296" s="8"/>
      <c r="D296" s="8"/>
      <c r="E296" s="8"/>
    </row>
    <row r="297" spans="1:5" x14ac:dyDescent="0.25">
      <c r="A297" s="18"/>
      <c r="B297" s="8"/>
      <c r="C297" s="8"/>
      <c r="D297" s="8"/>
      <c r="E297" s="8"/>
    </row>
    <row r="298" spans="1:5" x14ac:dyDescent="0.25">
      <c r="A298" s="18"/>
      <c r="B298" s="8"/>
      <c r="C298" s="8"/>
      <c r="D298" s="8"/>
      <c r="E298" s="8"/>
    </row>
    <row r="299" spans="1:5" x14ac:dyDescent="0.25">
      <c r="A299" s="18"/>
      <c r="B299" s="8"/>
      <c r="C299" s="8"/>
      <c r="D299" s="8"/>
      <c r="E299" s="8"/>
    </row>
    <row r="300" spans="1:5" x14ac:dyDescent="0.25">
      <c r="A300" s="18"/>
      <c r="B300" s="8"/>
      <c r="C300" s="8"/>
      <c r="D300" s="8"/>
      <c r="E300" s="8"/>
    </row>
    <row r="301" spans="1:5" x14ac:dyDescent="0.25">
      <c r="A301" s="18"/>
      <c r="B301" s="8"/>
      <c r="C301" s="8"/>
      <c r="D301" s="8"/>
      <c r="E301" s="8"/>
    </row>
    <row r="302" spans="1:5" x14ac:dyDescent="0.25">
      <c r="A302" s="18"/>
      <c r="B302" s="8"/>
      <c r="C302" s="8"/>
      <c r="D302" s="8"/>
      <c r="E302" s="8"/>
    </row>
    <row r="303" spans="1:5" x14ac:dyDescent="0.25">
      <c r="A303" s="18"/>
      <c r="B303" s="8"/>
      <c r="C303" s="8"/>
      <c r="D303" s="8"/>
      <c r="E303" s="8"/>
    </row>
    <row r="304" spans="1:5" x14ac:dyDescent="0.25">
      <c r="A304" s="18"/>
      <c r="B304" s="8"/>
      <c r="C304" s="8"/>
      <c r="D304" s="8"/>
      <c r="E304" s="8"/>
    </row>
    <row r="305" spans="1:5" x14ac:dyDescent="0.25">
      <c r="A305" s="18"/>
      <c r="B305" s="8"/>
      <c r="C305" s="8"/>
      <c r="D305" s="8"/>
      <c r="E305" s="8"/>
    </row>
    <row r="306" spans="1:5" x14ac:dyDescent="0.25">
      <c r="A306" s="18"/>
      <c r="B306" s="8"/>
      <c r="C306" s="8"/>
      <c r="D306" s="8"/>
      <c r="E306" s="8"/>
    </row>
    <row r="307" spans="1:5" x14ac:dyDescent="0.25">
      <c r="A307" s="18"/>
      <c r="B307" s="8"/>
      <c r="C307" s="8"/>
      <c r="D307" s="8"/>
      <c r="E307" s="8"/>
    </row>
    <row r="308" spans="1:5" x14ac:dyDescent="0.25">
      <c r="A308" s="18"/>
      <c r="B308" s="8"/>
      <c r="C308" s="8"/>
      <c r="D308" s="8"/>
      <c r="E308" s="8"/>
    </row>
    <row r="309" spans="1:5" x14ac:dyDescent="0.25">
      <c r="A309" s="18"/>
      <c r="B309" s="8"/>
      <c r="C309" s="8"/>
      <c r="D309" s="8"/>
      <c r="E309" s="8"/>
    </row>
    <row r="310" spans="1:5" x14ac:dyDescent="0.25">
      <c r="A310" s="18"/>
      <c r="B310" s="8"/>
      <c r="C310" s="8"/>
      <c r="D310" s="8"/>
      <c r="E310" s="8"/>
    </row>
    <row r="311" spans="1:5" x14ac:dyDescent="0.25">
      <c r="A311" s="18"/>
      <c r="B311" s="8"/>
      <c r="C311" s="8"/>
      <c r="D311" s="8"/>
      <c r="E311" s="8"/>
    </row>
    <row r="312" spans="1:5" x14ac:dyDescent="0.25">
      <c r="A312" s="18"/>
      <c r="B312" s="8"/>
      <c r="C312" s="8"/>
      <c r="D312" s="8"/>
      <c r="E312" s="8"/>
    </row>
    <row r="313" spans="1:5" x14ac:dyDescent="0.25">
      <c r="A313" s="18"/>
      <c r="B313" s="8"/>
      <c r="C313" s="8"/>
      <c r="D313" s="8"/>
      <c r="E313" s="8"/>
    </row>
    <row r="314" spans="1:5" x14ac:dyDescent="0.25">
      <c r="A314" s="18"/>
      <c r="B314" s="8"/>
      <c r="C314" s="8"/>
      <c r="D314" s="8"/>
      <c r="E314" s="8"/>
    </row>
    <row r="315" spans="1:5" x14ac:dyDescent="0.25">
      <c r="A315" s="18"/>
      <c r="B315" s="8"/>
      <c r="C315" s="8"/>
      <c r="D315" s="8"/>
      <c r="E315" s="8"/>
    </row>
    <row r="316" spans="1:5" x14ac:dyDescent="0.25">
      <c r="A316" s="18"/>
      <c r="B316" s="8"/>
      <c r="C316" s="8"/>
      <c r="D316" s="8"/>
      <c r="E316" s="8"/>
    </row>
    <row r="317" spans="1:5" x14ac:dyDescent="0.25">
      <c r="A317" s="18"/>
      <c r="B317" s="8"/>
      <c r="C317" s="8"/>
      <c r="D317" s="8"/>
      <c r="E317" s="8"/>
    </row>
    <row r="318" spans="1:5" x14ac:dyDescent="0.25">
      <c r="A318" s="18"/>
      <c r="B318" s="8"/>
      <c r="C318" s="8"/>
      <c r="D318" s="8"/>
      <c r="E318" s="8"/>
    </row>
    <row r="319" spans="1:5" x14ac:dyDescent="0.25">
      <c r="A319" s="18"/>
      <c r="B319" s="8"/>
      <c r="C319" s="8"/>
      <c r="D319" s="8"/>
      <c r="E319" s="8"/>
    </row>
    <row r="320" spans="1:5" x14ac:dyDescent="0.25">
      <c r="A320" s="18"/>
      <c r="B320" s="8"/>
      <c r="C320" s="8"/>
      <c r="D320" s="8"/>
      <c r="E320" s="8"/>
    </row>
    <row r="321" spans="1:5" x14ac:dyDescent="0.25">
      <c r="A321" s="18"/>
      <c r="B321" s="8"/>
      <c r="C321" s="8"/>
      <c r="D321" s="8"/>
      <c r="E321" s="8"/>
    </row>
    <row r="322" spans="1:5" x14ac:dyDescent="0.25">
      <c r="A322" s="18"/>
      <c r="B322" s="8"/>
      <c r="C322" s="8"/>
      <c r="D322" s="8"/>
      <c r="E322" s="8"/>
    </row>
    <row r="323" spans="1:5" x14ac:dyDescent="0.25">
      <c r="A323" s="18"/>
      <c r="B323" s="8"/>
      <c r="C323" s="8"/>
      <c r="D323" s="8"/>
      <c r="E323" s="8"/>
    </row>
    <row r="324" spans="1:5" x14ac:dyDescent="0.25">
      <c r="A324" s="18"/>
      <c r="B324" s="8"/>
      <c r="C324" s="8"/>
      <c r="D324" s="8"/>
      <c r="E324" s="8"/>
    </row>
    <row r="325" spans="1:5" x14ac:dyDescent="0.25">
      <c r="A325" s="18"/>
      <c r="B325" s="8"/>
      <c r="C325" s="8"/>
      <c r="D325" s="8"/>
      <c r="E325" s="8"/>
    </row>
    <row r="326" spans="1:5" x14ac:dyDescent="0.25">
      <c r="A326" s="18"/>
      <c r="B326" s="8"/>
      <c r="C326" s="8"/>
      <c r="D326" s="8"/>
      <c r="E326" s="8"/>
    </row>
    <row r="327" spans="1:5" x14ac:dyDescent="0.25">
      <c r="A327" s="18"/>
      <c r="B327" s="8"/>
      <c r="C327" s="8"/>
      <c r="D327" s="8"/>
      <c r="E327" s="8"/>
    </row>
    <row r="328" spans="1:5" x14ac:dyDescent="0.25">
      <c r="A328" s="18"/>
      <c r="B328" s="8"/>
      <c r="C328" s="8"/>
      <c r="D328" s="8"/>
      <c r="E328" s="8"/>
    </row>
    <row r="329" spans="1:5" x14ac:dyDescent="0.25">
      <c r="A329" s="18"/>
      <c r="B329" s="8"/>
      <c r="C329" s="8"/>
      <c r="D329" s="8"/>
      <c r="E329" s="8"/>
    </row>
    <row r="330" spans="1:5" x14ac:dyDescent="0.25">
      <c r="A330" s="18"/>
      <c r="B330" s="8"/>
      <c r="C330" s="8"/>
      <c r="D330" s="8"/>
      <c r="E330" s="8"/>
    </row>
    <row r="331" spans="1:5" x14ac:dyDescent="0.25">
      <c r="A331" s="18"/>
      <c r="B331" s="8"/>
      <c r="C331" s="8"/>
      <c r="D331" s="8"/>
      <c r="E331" s="8"/>
    </row>
    <row r="332" spans="1:5" x14ac:dyDescent="0.25">
      <c r="A332" s="18"/>
      <c r="B332" s="8"/>
      <c r="C332" s="8"/>
      <c r="D332" s="8"/>
      <c r="E332" s="8"/>
    </row>
    <row r="333" spans="1:5" x14ac:dyDescent="0.25">
      <c r="A333" s="18"/>
      <c r="B333" s="8"/>
      <c r="C333" s="8"/>
      <c r="D333" s="8"/>
      <c r="E333" s="8"/>
    </row>
    <row r="334" spans="1:5" x14ac:dyDescent="0.25">
      <c r="A334" s="18"/>
      <c r="B334" s="8"/>
      <c r="C334" s="8"/>
      <c r="D334" s="8"/>
      <c r="E334" s="8"/>
    </row>
    <row r="335" spans="1:5" x14ac:dyDescent="0.25">
      <c r="A335" s="18"/>
      <c r="B335" s="8"/>
      <c r="C335" s="8"/>
      <c r="D335" s="8"/>
      <c r="E335" s="8"/>
    </row>
    <row r="336" spans="1:5" x14ac:dyDescent="0.25">
      <c r="A336" s="18"/>
      <c r="B336" s="8"/>
      <c r="C336" s="8"/>
      <c r="D336" s="8"/>
      <c r="E336" s="8"/>
    </row>
    <row r="337" spans="1:5" x14ac:dyDescent="0.25">
      <c r="A337" s="18"/>
      <c r="B337" s="8"/>
      <c r="C337" s="8"/>
      <c r="D337" s="8"/>
      <c r="E337" s="8"/>
    </row>
    <row r="338" spans="1:5" x14ac:dyDescent="0.25">
      <c r="A338" s="18"/>
      <c r="B338" s="8"/>
      <c r="C338" s="8"/>
      <c r="D338" s="8"/>
      <c r="E338" s="8"/>
    </row>
    <row r="339" spans="1:5" x14ac:dyDescent="0.25">
      <c r="A339" s="18"/>
      <c r="B339" s="8"/>
      <c r="C339" s="8"/>
      <c r="D339" s="8"/>
      <c r="E339" s="8"/>
    </row>
    <row r="340" spans="1:5" x14ac:dyDescent="0.25">
      <c r="A340" s="18"/>
      <c r="B340" s="8"/>
      <c r="C340" s="8"/>
      <c r="D340" s="8"/>
      <c r="E340" s="8"/>
    </row>
    <row r="341" spans="1:5" x14ac:dyDescent="0.25">
      <c r="A341" s="18"/>
      <c r="B341" s="8"/>
      <c r="C341" s="8"/>
      <c r="D341" s="8"/>
      <c r="E341" s="8"/>
    </row>
    <row r="342" spans="1:5" x14ac:dyDescent="0.25">
      <c r="A342" s="18"/>
      <c r="B342" s="8"/>
      <c r="C342" s="8"/>
      <c r="D342" s="8"/>
      <c r="E342" s="8"/>
    </row>
    <row r="343" spans="1:5" x14ac:dyDescent="0.25">
      <c r="A343" s="18"/>
      <c r="B343" s="8"/>
      <c r="C343" s="8"/>
      <c r="D343" s="8"/>
      <c r="E343" s="8"/>
    </row>
    <row r="344" spans="1:5" x14ac:dyDescent="0.25">
      <c r="A344" s="18"/>
      <c r="B344" s="8"/>
      <c r="C344" s="8"/>
      <c r="D344" s="8"/>
      <c r="E344" s="8"/>
    </row>
    <row r="345" spans="1:5" x14ac:dyDescent="0.25">
      <c r="A345" s="18"/>
      <c r="B345" s="8"/>
      <c r="C345" s="8"/>
      <c r="D345" s="8"/>
      <c r="E345" s="8"/>
    </row>
    <row r="346" spans="1:5" x14ac:dyDescent="0.25">
      <c r="A346" s="18"/>
      <c r="B346" s="8"/>
      <c r="C346" s="8"/>
      <c r="D346" s="8"/>
      <c r="E346" s="8"/>
    </row>
    <row r="347" spans="1:5" x14ac:dyDescent="0.25">
      <c r="A347" s="18"/>
      <c r="B347" s="8"/>
      <c r="C347" s="8"/>
      <c r="D347" s="8"/>
      <c r="E347" s="8"/>
    </row>
    <row r="348" spans="1:5" x14ac:dyDescent="0.25">
      <c r="A348" s="18"/>
      <c r="B348" s="8"/>
      <c r="C348" s="8"/>
      <c r="D348" s="8"/>
      <c r="E348" s="8"/>
    </row>
    <row r="349" spans="1:5" x14ac:dyDescent="0.25">
      <c r="A349" s="18"/>
      <c r="B349" s="8"/>
      <c r="C349" s="8"/>
      <c r="D349" s="8"/>
      <c r="E349" s="8"/>
    </row>
    <row r="350" spans="1:5" x14ac:dyDescent="0.25">
      <c r="A350" s="18"/>
      <c r="B350" s="8"/>
      <c r="C350" s="8"/>
      <c r="D350" s="8"/>
      <c r="E350" s="8"/>
    </row>
    <row r="351" spans="1:5" x14ac:dyDescent="0.25">
      <c r="A351" s="18"/>
      <c r="B351" s="8"/>
      <c r="C351" s="8"/>
      <c r="D351" s="8"/>
      <c r="E351" s="8"/>
    </row>
    <row r="352" spans="1:5" x14ac:dyDescent="0.25">
      <c r="A352" s="18"/>
      <c r="B352" s="8"/>
      <c r="C352" s="8"/>
      <c r="D352" s="8"/>
      <c r="E352" s="8"/>
    </row>
    <row r="353" spans="1:5" x14ac:dyDescent="0.25">
      <c r="A353" s="18"/>
      <c r="B353" s="8"/>
      <c r="C353" s="8"/>
      <c r="D353" s="8"/>
      <c r="E353" s="8"/>
    </row>
    <row r="354" spans="1:5" x14ac:dyDescent="0.25">
      <c r="A354" s="18"/>
      <c r="B354" s="8"/>
      <c r="C354" s="8"/>
      <c r="D354" s="8"/>
      <c r="E354" s="8"/>
    </row>
    <row r="355" spans="1:5" x14ac:dyDescent="0.25">
      <c r="A355" s="18"/>
      <c r="B355" s="8"/>
      <c r="C355" s="8"/>
      <c r="D355" s="8"/>
      <c r="E355" s="8"/>
    </row>
    <row r="356" spans="1:5" x14ac:dyDescent="0.25">
      <c r="A356" s="18"/>
      <c r="B356" s="8"/>
      <c r="C356" s="8"/>
      <c r="D356" s="8"/>
      <c r="E356" s="8"/>
    </row>
    <row r="357" spans="1:5" x14ac:dyDescent="0.25">
      <c r="A357" s="18"/>
      <c r="B357" s="8"/>
      <c r="C357" s="8"/>
      <c r="D357" s="8"/>
      <c r="E357" s="8"/>
    </row>
    <row r="358" spans="1:5" x14ac:dyDescent="0.25">
      <c r="A358" s="18"/>
      <c r="B358" s="8"/>
      <c r="C358" s="8"/>
      <c r="D358" s="8"/>
      <c r="E358" s="8"/>
    </row>
    <row r="359" spans="1:5" x14ac:dyDescent="0.25">
      <c r="A359" s="18"/>
      <c r="B359" s="8"/>
      <c r="C359" s="8"/>
      <c r="D359" s="8"/>
      <c r="E359" s="8"/>
    </row>
    <row r="360" spans="1:5" x14ac:dyDescent="0.25">
      <c r="A360" s="18"/>
      <c r="B360" s="8"/>
      <c r="C360" s="8"/>
      <c r="D360" s="8"/>
      <c r="E360" s="8"/>
    </row>
    <row r="361" spans="1:5" x14ac:dyDescent="0.25">
      <c r="A361" s="18"/>
      <c r="B361" s="8"/>
      <c r="C361" s="8"/>
      <c r="D361" s="8"/>
      <c r="E361" s="8"/>
    </row>
    <row r="362" spans="1:5" x14ac:dyDescent="0.25">
      <c r="A362" s="18"/>
      <c r="B362" s="8"/>
      <c r="C362" s="8"/>
      <c r="D362" s="8"/>
      <c r="E362" s="8"/>
    </row>
    <row r="363" spans="1:5" x14ac:dyDescent="0.25">
      <c r="A363" s="18"/>
      <c r="B363" s="8"/>
      <c r="C363" s="8"/>
      <c r="D363" s="8"/>
      <c r="E363" s="8"/>
    </row>
    <row r="364" spans="1:5" x14ac:dyDescent="0.25">
      <c r="A364" s="18"/>
      <c r="B364" s="8"/>
      <c r="C364" s="8"/>
      <c r="D364" s="8"/>
      <c r="E364" s="8"/>
    </row>
    <row r="365" spans="1:5" x14ac:dyDescent="0.25">
      <c r="A365" s="18"/>
      <c r="B365" s="8"/>
      <c r="C365" s="8"/>
      <c r="D365" s="8"/>
      <c r="E365" s="8"/>
    </row>
    <row r="366" spans="1:5" x14ac:dyDescent="0.25">
      <c r="A366" s="18"/>
      <c r="B366" s="8"/>
      <c r="C366" s="8"/>
      <c r="D366" s="8"/>
      <c r="E366" s="8"/>
    </row>
    <row r="367" spans="1:5" x14ac:dyDescent="0.25">
      <c r="A367" s="18"/>
      <c r="B367" s="8"/>
      <c r="C367" s="8"/>
      <c r="D367" s="8"/>
      <c r="E367" s="8"/>
    </row>
    <row r="368" spans="1:5" x14ac:dyDescent="0.25">
      <c r="A368" s="18"/>
      <c r="B368" s="8"/>
      <c r="C368" s="8"/>
      <c r="D368" s="8"/>
      <c r="E368" s="8"/>
    </row>
    <row r="369" spans="1:5" x14ac:dyDescent="0.25">
      <c r="A369" s="18"/>
      <c r="B369" s="8"/>
      <c r="C369" s="8"/>
      <c r="D369" s="8"/>
      <c r="E369" s="8"/>
    </row>
    <row r="370" spans="1:5" x14ac:dyDescent="0.25">
      <c r="A370" s="18"/>
      <c r="B370" s="8"/>
      <c r="C370" s="8"/>
      <c r="D370" s="8"/>
      <c r="E370" s="8"/>
    </row>
    <row r="371" spans="1:5" x14ac:dyDescent="0.25">
      <c r="A371" s="18"/>
      <c r="B371" s="8"/>
      <c r="C371" s="8"/>
      <c r="D371" s="8"/>
      <c r="E371" s="8"/>
    </row>
    <row r="372" spans="1:5" x14ac:dyDescent="0.25">
      <c r="A372" s="18"/>
      <c r="B372" s="8"/>
      <c r="C372" s="8"/>
      <c r="D372" s="8"/>
      <c r="E372" s="8"/>
    </row>
    <row r="373" spans="1:5" x14ac:dyDescent="0.25">
      <c r="A373" s="18"/>
      <c r="B373" s="8"/>
      <c r="C373" s="8"/>
      <c r="D373" s="8"/>
      <c r="E373" s="8"/>
    </row>
    <row r="374" spans="1:5" x14ac:dyDescent="0.25">
      <c r="A374" s="18"/>
      <c r="B374" s="8"/>
      <c r="C374" s="8"/>
      <c r="D374" s="8"/>
      <c r="E374" s="8"/>
    </row>
    <row r="375" spans="1:5" x14ac:dyDescent="0.25">
      <c r="A375" s="18"/>
      <c r="B375" s="8"/>
      <c r="C375" s="8"/>
      <c r="D375" s="8"/>
      <c r="E375" s="8"/>
    </row>
    <row r="376" spans="1:5" x14ac:dyDescent="0.25">
      <c r="A376" s="18"/>
      <c r="B376" s="8"/>
      <c r="C376" s="8"/>
      <c r="D376" s="8"/>
      <c r="E376" s="8"/>
    </row>
    <row r="377" spans="1:5" x14ac:dyDescent="0.25">
      <c r="A377" s="18"/>
      <c r="B377" s="8"/>
      <c r="C377" s="8"/>
      <c r="D377" s="8"/>
      <c r="E377" s="8"/>
    </row>
    <row r="378" spans="1:5" x14ac:dyDescent="0.25">
      <c r="A378" s="18"/>
      <c r="B378" s="8"/>
      <c r="C378" s="8"/>
      <c r="D378" s="8"/>
      <c r="E378" s="8"/>
    </row>
    <row r="379" spans="1:5" x14ac:dyDescent="0.25">
      <c r="A379" s="18"/>
      <c r="B379" s="8"/>
      <c r="C379" s="8"/>
      <c r="D379" s="8"/>
      <c r="E379" s="8"/>
    </row>
    <row r="380" spans="1:5" x14ac:dyDescent="0.25">
      <c r="A380" s="18"/>
      <c r="B380" s="8"/>
      <c r="C380" s="8"/>
      <c r="D380" s="8"/>
      <c r="E380" s="8"/>
    </row>
    <row r="381" spans="1:5" x14ac:dyDescent="0.25">
      <c r="A381" s="18"/>
      <c r="B381" s="8"/>
      <c r="C381" s="8"/>
      <c r="D381" s="8"/>
      <c r="E381" s="8"/>
    </row>
    <row r="382" spans="1:5" x14ac:dyDescent="0.25">
      <c r="A382" s="18"/>
      <c r="B382" s="8"/>
      <c r="C382" s="8"/>
      <c r="D382" s="8"/>
      <c r="E382" s="8"/>
    </row>
    <row r="383" spans="1:5" x14ac:dyDescent="0.25">
      <c r="A383" s="18"/>
      <c r="B383" s="8"/>
      <c r="C383" s="8"/>
      <c r="D383" s="8"/>
      <c r="E383" s="8"/>
    </row>
    <row r="384" spans="1:5" x14ac:dyDescent="0.25">
      <c r="A384" s="18"/>
      <c r="B384" s="8"/>
      <c r="C384" s="8"/>
      <c r="D384" s="8"/>
      <c r="E384" s="8"/>
    </row>
    <row r="385" spans="1:5" x14ac:dyDescent="0.25">
      <c r="A385" s="18"/>
      <c r="B385" s="8"/>
      <c r="C385" s="8"/>
      <c r="D385" s="8"/>
      <c r="E385" s="8"/>
    </row>
    <row r="386" spans="1:5" x14ac:dyDescent="0.25">
      <c r="A386" s="18"/>
      <c r="B386" s="8"/>
      <c r="C386" s="8"/>
      <c r="D386" s="8"/>
      <c r="E386" s="8"/>
    </row>
    <row r="387" spans="1:5" x14ac:dyDescent="0.25">
      <c r="A387" s="18"/>
      <c r="B387" s="8"/>
      <c r="C387" s="8"/>
      <c r="D387" s="8"/>
      <c r="E387" s="8"/>
    </row>
    <row r="388" spans="1:5" x14ac:dyDescent="0.25">
      <c r="A388" s="18"/>
      <c r="B388" s="8"/>
      <c r="C388" s="8"/>
      <c r="D388" s="8"/>
      <c r="E388" s="8"/>
    </row>
    <row r="389" spans="1:5" x14ac:dyDescent="0.25">
      <c r="A389" s="18"/>
      <c r="B389" s="8"/>
      <c r="C389" s="8"/>
      <c r="D389" s="8"/>
      <c r="E389" s="8"/>
    </row>
    <row r="390" spans="1:5" x14ac:dyDescent="0.25">
      <c r="A390" s="18"/>
      <c r="B390" s="8"/>
      <c r="C390" s="8"/>
      <c r="D390" s="8"/>
      <c r="E390" s="8"/>
    </row>
    <row r="391" spans="1:5" x14ac:dyDescent="0.25">
      <c r="A391" s="18"/>
      <c r="B391" s="8"/>
      <c r="C391" s="8"/>
      <c r="D391" s="8"/>
      <c r="E391" s="8"/>
    </row>
    <row r="392" spans="1:5" x14ac:dyDescent="0.25">
      <c r="A392" s="18"/>
      <c r="B392" s="8"/>
      <c r="C392" s="8"/>
      <c r="D392" s="8"/>
      <c r="E392" s="8"/>
    </row>
    <row r="393" spans="1:5" x14ac:dyDescent="0.25">
      <c r="A393" s="18"/>
      <c r="B393" s="8"/>
      <c r="C393" s="8"/>
      <c r="D393" s="8"/>
      <c r="E393" s="8"/>
    </row>
    <row r="394" spans="1:5" x14ac:dyDescent="0.25">
      <c r="A394" s="18"/>
      <c r="B394" s="8"/>
      <c r="C394" s="8"/>
      <c r="D394" s="8"/>
      <c r="E394" s="8"/>
    </row>
    <row r="395" spans="1:5" x14ac:dyDescent="0.25">
      <c r="A395" s="18"/>
      <c r="B395" s="8"/>
      <c r="C395" s="8"/>
      <c r="D395" s="8"/>
      <c r="E395" s="8"/>
    </row>
    <row r="396" spans="1:5" x14ac:dyDescent="0.25">
      <c r="A396" s="18"/>
      <c r="B396" s="8"/>
      <c r="C396" s="8"/>
      <c r="D396" s="8"/>
      <c r="E396" s="8"/>
    </row>
    <row r="397" spans="1:5" x14ac:dyDescent="0.25">
      <c r="A397" s="18"/>
      <c r="B397" s="8"/>
      <c r="C397" s="8"/>
      <c r="D397" s="8"/>
      <c r="E397" s="8"/>
    </row>
    <row r="398" spans="1:5" x14ac:dyDescent="0.25">
      <c r="A398" s="18"/>
      <c r="B398" s="8"/>
      <c r="C398" s="8"/>
      <c r="D398" s="8"/>
      <c r="E398" s="8"/>
    </row>
    <row r="399" spans="1:5" x14ac:dyDescent="0.25">
      <c r="A399" s="18"/>
      <c r="B399" s="8"/>
      <c r="C399" s="8"/>
      <c r="D399" s="8"/>
      <c r="E399" s="8"/>
    </row>
    <row r="400" spans="1:5" x14ac:dyDescent="0.25">
      <c r="A400" s="18"/>
      <c r="B400" s="8"/>
      <c r="C400" s="8"/>
      <c r="D400" s="8"/>
      <c r="E400" s="8"/>
    </row>
    <row r="401" spans="1:5" x14ac:dyDescent="0.25">
      <c r="A401" s="18"/>
      <c r="B401" s="8"/>
      <c r="C401" s="8"/>
      <c r="D401" s="8"/>
      <c r="E401" s="8"/>
    </row>
    <row r="402" spans="1:5" x14ac:dyDescent="0.25">
      <c r="A402" s="18"/>
      <c r="B402" s="8"/>
      <c r="C402" s="8"/>
      <c r="D402" s="8"/>
      <c r="E402" s="8"/>
    </row>
    <row r="403" spans="1:5" x14ac:dyDescent="0.25">
      <c r="A403" s="18"/>
      <c r="B403" s="8"/>
      <c r="C403" s="8"/>
      <c r="D403" s="8"/>
      <c r="E403" s="8"/>
    </row>
    <row r="404" spans="1:5" x14ac:dyDescent="0.25">
      <c r="A404" s="18"/>
      <c r="B404" s="8"/>
      <c r="C404" s="8"/>
      <c r="D404" s="8"/>
      <c r="E404" s="8"/>
    </row>
    <row r="405" spans="1:5" x14ac:dyDescent="0.25">
      <c r="A405" s="18"/>
      <c r="B405" s="8"/>
      <c r="C405" s="8"/>
      <c r="D405" s="8"/>
      <c r="E405" s="8"/>
    </row>
    <row r="406" spans="1:5" x14ac:dyDescent="0.25">
      <c r="A406" s="18"/>
      <c r="B406" s="8"/>
      <c r="C406" s="8"/>
      <c r="D406" s="8"/>
      <c r="E406" s="8"/>
    </row>
    <row r="407" spans="1:5" x14ac:dyDescent="0.25">
      <c r="A407" s="18"/>
      <c r="B407" s="8"/>
      <c r="C407" s="8"/>
      <c r="D407" s="8"/>
      <c r="E407" s="8"/>
    </row>
    <row r="408" spans="1:5" x14ac:dyDescent="0.25">
      <c r="A408" s="18"/>
      <c r="B408" s="8"/>
      <c r="C408" s="8"/>
      <c r="D408" s="8"/>
      <c r="E408" s="8"/>
    </row>
    <row r="409" spans="1:5" x14ac:dyDescent="0.25">
      <c r="A409" s="18"/>
      <c r="B409" s="8"/>
      <c r="C409" s="8"/>
      <c r="D409" s="8"/>
      <c r="E409" s="8"/>
    </row>
    <row r="410" spans="1:5" x14ac:dyDescent="0.25">
      <c r="A410" s="18"/>
      <c r="B410" s="8"/>
      <c r="C410" s="8"/>
      <c r="D410" s="8"/>
      <c r="E410" s="8"/>
    </row>
    <row r="411" spans="1:5" x14ac:dyDescent="0.25">
      <c r="A411" s="18"/>
      <c r="B411" s="8"/>
      <c r="C411" s="8"/>
      <c r="D411" s="8"/>
      <c r="E411" s="8"/>
    </row>
    <row r="412" spans="1:5" x14ac:dyDescent="0.25">
      <c r="A412" s="18"/>
      <c r="B412" s="8"/>
      <c r="C412" s="8"/>
      <c r="D412" s="8"/>
      <c r="E412" s="8"/>
    </row>
    <row r="413" spans="1:5" x14ac:dyDescent="0.25">
      <c r="A413" s="18"/>
      <c r="B413" s="8"/>
      <c r="C413" s="8"/>
      <c r="D413" s="8"/>
      <c r="E413" s="8"/>
    </row>
    <row r="414" spans="1:5" x14ac:dyDescent="0.25">
      <c r="A414" s="18"/>
      <c r="B414" s="8"/>
      <c r="C414" s="8"/>
      <c r="D414" s="8"/>
      <c r="E414" s="8"/>
    </row>
    <row r="415" spans="1:5" x14ac:dyDescent="0.25">
      <c r="A415" s="18"/>
      <c r="B415" s="8"/>
      <c r="C415" s="8"/>
      <c r="D415" s="8"/>
      <c r="E415" s="8"/>
    </row>
    <row r="416" spans="1:5" x14ac:dyDescent="0.25">
      <c r="A416" s="18"/>
      <c r="B416" s="8"/>
      <c r="C416" s="8"/>
      <c r="D416" s="8"/>
      <c r="E416" s="8"/>
    </row>
    <row r="417" spans="1:5" x14ac:dyDescent="0.25">
      <c r="A417" s="18"/>
      <c r="B417" s="8"/>
      <c r="C417" s="8"/>
      <c r="D417" s="8"/>
      <c r="E417" s="8"/>
    </row>
    <row r="418" spans="1:5" x14ac:dyDescent="0.25">
      <c r="A418" s="18"/>
      <c r="B418" s="8"/>
      <c r="C418" s="8"/>
      <c r="D418" s="8"/>
      <c r="E418" s="8"/>
    </row>
    <row r="419" spans="1:5" x14ac:dyDescent="0.25">
      <c r="A419" s="18"/>
      <c r="B419" s="8"/>
      <c r="C419" s="8"/>
      <c r="D419" s="8"/>
      <c r="E419" s="8"/>
    </row>
    <row r="420" spans="1:5" x14ac:dyDescent="0.25">
      <c r="A420" s="18"/>
      <c r="B420" s="8"/>
      <c r="C420" s="8"/>
      <c r="D420" s="8"/>
      <c r="E420" s="8"/>
    </row>
    <row r="421" spans="1:5" x14ac:dyDescent="0.25">
      <c r="A421" s="18"/>
      <c r="B421" s="8"/>
      <c r="C421" s="8"/>
      <c r="D421" s="8"/>
      <c r="E421" s="8"/>
    </row>
    <row r="422" spans="1:5" x14ac:dyDescent="0.25">
      <c r="A422" s="18"/>
      <c r="B422" s="8"/>
      <c r="C422" s="8"/>
      <c r="D422" s="8"/>
      <c r="E422" s="8"/>
    </row>
    <row r="423" spans="1:5" x14ac:dyDescent="0.25">
      <c r="A423" s="18"/>
      <c r="B423" s="8"/>
      <c r="C423" s="8"/>
      <c r="D423" s="8"/>
      <c r="E423" s="8"/>
    </row>
    <row r="424" spans="1:5" x14ac:dyDescent="0.25">
      <c r="A424" s="18"/>
      <c r="B424" s="8"/>
      <c r="C424" s="8"/>
      <c r="D424" s="8"/>
      <c r="E424" s="8"/>
    </row>
    <row r="425" spans="1:5" x14ac:dyDescent="0.25">
      <c r="A425" s="18"/>
      <c r="B425" s="8"/>
      <c r="C425" s="8"/>
      <c r="D425" s="8"/>
      <c r="E425" s="8"/>
    </row>
    <row r="426" spans="1:5" x14ac:dyDescent="0.25">
      <c r="A426" s="18"/>
      <c r="B426" s="8"/>
      <c r="C426" s="8"/>
      <c r="D426" s="8"/>
      <c r="E426" s="8"/>
    </row>
    <row r="427" spans="1:5" x14ac:dyDescent="0.25">
      <c r="A427" s="18"/>
      <c r="B427" s="8"/>
      <c r="C427" s="8"/>
      <c r="D427" s="8"/>
      <c r="E427" s="8"/>
    </row>
    <row r="428" spans="1:5" x14ac:dyDescent="0.25">
      <c r="A428" s="18"/>
      <c r="B428" s="8"/>
      <c r="C428" s="8"/>
      <c r="D428" s="8"/>
      <c r="E428" s="8"/>
    </row>
    <row r="429" spans="1:5" x14ac:dyDescent="0.25">
      <c r="A429" s="18"/>
      <c r="B429" s="8"/>
      <c r="C429" s="8"/>
      <c r="D429" s="8"/>
      <c r="E429" s="8"/>
    </row>
    <row r="430" spans="1:5" x14ac:dyDescent="0.25">
      <c r="A430" s="18"/>
      <c r="B430" s="8"/>
      <c r="C430" s="8"/>
      <c r="D430" s="8"/>
      <c r="E430" s="8"/>
    </row>
    <row r="431" spans="1:5" x14ac:dyDescent="0.25">
      <c r="A431" s="18"/>
      <c r="B431" s="8"/>
      <c r="C431" s="8"/>
      <c r="D431" s="8"/>
      <c r="E431" s="8"/>
    </row>
    <row r="432" spans="1:5" x14ac:dyDescent="0.25">
      <c r="A432" s="18"/>
      <c r="B432" s="8"/>
      <c r="C432" s="8"/>
      <c r="D432" s="8"/>
      <c r="E432" s="8"/>
    </row>
    <row r="433" spans="1:5" x14ac:dyDescent="0.25">
      <c r="A433" s="18"/>
      <c r="B433" s="8"/>
      <c r="C433" s="8"/>
      <c r="D433" s="8"/>
      <c r="E433" s="8"/>
    </row>
    <row r="434" spans="1:5" x14ac:dyDescent="0.25">
      <c r="A434" s="18"/>
      <c r="B434" s="8"/>
      <c r="C434" s="8"/>
      <c r="D434" s="8"/>
      <c r="E434" s="8"/>
    </row>
    <row r="435" spans="1:5" x14ac:dyDescent="0.25">
      <c r="A435" s="18"/>
      <c r="B435" s="8"/>
      <c r="C435" s="8"/>
      <c r="D435" s="8"/>
      <c r="E435" s="8"/>
    </row>
    <row r="436" spans="1:5" x14ac:dyDescent="0.25">
      <c r="A436" s="18"/>
      <c r="B436" s="8"/>
      <c r="C436" s="8"/>
      <c r="D436" s="8"/>
      <c r="E436" s="8"/>
    </row>
    <row r="437" spans="1:5" x14ac:dyDescent="0.25">
      <c r="A437" s="18"/>
      <c r="B437" s="8"/>
      <c r="C437" s="8"/>
      <c r="D437" s="8"/>
      <c r="E437" s="8"/>
    </row>
    <row r="438" spans="1:5" x14ac:dyDescent="0.25">
      <c r="A438" s="18"/>
      <c r="B438" s="8"/>
      <c r="C438" s="8"/>
      <c r="D438" s="8"/>
      <c r="E438" s="8"/>
    </row>
    <row r="439" spans="1:5" x14ac:dyDescent="0.25">
      <c r="A439" s="18"/>
      <c r="B439" s="8"/>
      <c r="C439" s="8"/>
      <c r="D439" s="8"/>
      <c r="E439" s="8"/>
    </row>
    <row r="440" spans="1:5" x14ac:dyDescent="0.25">
      <c r="A440" s="18"/>
      <c r="B440" s="8"/>
      <c r="C440" s="8"/>
      <c r="D440" s="8"/>
      <c r="E440" s="8"/>
    </row>
    <row r="441" spans="1:5" x14ac:dyDescent="0.25">
      <c r="A441" s="18"/>
      <c r="B441" s="8"/>
      <c r="C441" s="8"/>
      <c r="D441" s="8"/>
      <c r="E441" s="8"/>
    </row>
    <row r="442" spans="1:5" x14ac:dyDescent="0.25">
      <c r="A442" s="18"/>
      <c r="B442" s="8"/>
      <c r="C442" s="8"/>
      <c r="D442" s="8"/>
      <c r="E442" s="8"/>
    </row>
    <row r="443" spans="1:5" x14ac:dyDescent="0.25">
      <c r="A443" s="18"/>
      <c r="B443" s="8"/>
      <c r="C443" s="8"/>
      <c r="D443" s="8"/>
      <c r="E443" s="8"/>
    </row>
    <row r="444" spans="1:5" x14ac:dyDescent="0.25">
      <c r="A444" s="18"/>
      <c r="B444" s="8"/>
      <c r="C444" s="8"/>
      <c r="D444" s="8"/>
      <c r="E444" s="8"/>
    </row>
    <row r="445" spans="1:5" x14ac:dyDescent="0.25">
      <c r="A445" s="18"/>
      <c r="B445" s="8"/>
      <c r="C445" s="8"/>
      <c r="D445" s="8"/>
      <c r="E445" s="8"/>
    </row>
    <row r="446" spans="1:5" x14ac:dyDescent="0.25">
      <c r="A446" s="18"/>
      <c r="B446" s="8"/>
      <c r="C446" s="8"/>
      <c r="D446" s="8"/>
      <c r="E446" s="8"/>
    </row>
    <row r="447" spans="1:5" x14ac:dyDescent="0.25">
      <c r="A447" s="18"/>
      <c r="B447" s="8"/>
      <c r="C447" s="8"/>
      <c r="D447" s="8"/>
      <c r="E447" s="8"/>
    </row>
    <row r="448" spans="1:5" x14ac:dyDescent="0.25">
      <c r="A448" s="18"/>
      <c r="B448" s="8"/>
      <c r="C448" s="8"/>
      <c r="D448" s="8"/>
      <c r="E448" s="8"/>
    </row>
    <row r="449" spans="1:5" x14ac:dyDescent="0.25">
      <c r="A449" s="18"/>
      <c r="B449" s="8"/>
      <c r="C449" s="8"/>
      <c r="D449" s="8"/>
      <c r="E449" s="8"/>
    </row>
    <row r="450" spans="1:5" x14ac:dyDescent="0.25">
      <c r="A450" s="18"/>
      <c r="B450" s="8"/>
      <c r="C450" s="8"/>
      <c r="D450" s="8"/>
      <c r="E450" s="8"/>
    </row>
    <row r="451" spans="1:5" x14ac:dyDescent="0.25">
      <c r="A451" s="18"/>
      <c r="B451" s="8"/>
      <c r="C451" s="8"/>
      <c r="D451" s="8"/>
      <c r="E451" s="8"/>
    </row>
    <row r="452" spans="1:5" x14ac:dyDescent="0.25">
      <c r="A452" s="18"/>
      <c r="B452" s="8"/>
      <c r="C452" s="8"/>
      <c r="D452" s="8"/>
      <c r="E452" s="8"/>
    </row>
    <row r="453" spans="1:5" x14ac:dyDescent="0.25">
      <c r="A453" s="18"/>
      <c r="B453" s="8"/>
      <c r="C453" s="8"/>
      <c r="D453" s="8"/>
      <c r="E453" s="8"/>
    </row>
    <row r="454" spans="1:5" x14ac:dyDescent="0.25">
      <c r="A454" s="18"/>
      <c r="B454" s="8"/>
      <c r="C454" s="8"/>
      <c r="D454" s="8"/>
      <c r="E454" s="8"/>
    </row>
    <row r="455" spans="1:5" x14ac:dyDescent="0.25">
      <c r="A455" s="18"/>
      <c r="B455" s="8"/>
      <c r="C455" s="8"/>
      <c r="D455" s="8"/>
      <c r="E455" s="8"/>
    </row>
    <row r="456" spans="1:5" x14ac:dyDescent="0.25">
      <c r="A456" s="18"/>
      <c r="B456" s="8"/>
      <c r="C456" s="8"/>
      <c r="D456" s="8"/>
      <c r="E456" s="8"/>
    </row>
    <row r="457" spans="1:5" x14ac:dyDescent="0.25">
      <c r="A457" s="18"/>
      <c r="B457" s="8"/>
      <c r="C457" s="8"/>
      <c r="D457" s="8"/>
      <c r="E457" s="8"/>
    </row>
    <row r="458" spans="1:5" x14ac:dyDescent="0.25">
      <c r="A458" s="18"/>
      <c r="B458" s="8"/>
      <c r="C458" s="8"/>
      <c r="D458" s="8"/>
      <c r="E458" s="8"/>
    </row>
    <row r="459" spans="1:5" x14ac:dyDescent="0.25">
      <c r="A459" s="18"/>
      <c r="B459" s="8"/>
      <c r="C459" s="8"/>
      <c r="D459" s="8"/>
      <c r="E459" s="8"/>
    </row>
    <row r="460" spans="1:5" x14ac:dyDescent="0.25">
      <c r="A460" s="18"/>
      <c r="B460" s="8"/>
      <c r="C460" s="8"/>
      <c r="D460" s="8"/>
      <c r="E460" s="8"/>
    </row>
    <row r="461" spans="1:5" x14ac:dyDescent="0.25">
      <c r="A461" s="18"/>
      <c r="B461" s="8"/>
      <c r="C461" s="8"/>
      <c r="D461" s="8"/>
      <c r="E461" s="8"/>
    </row>
    <row r="462" spans="1:5" x14ac:dyDescent="0.25">
      <c r="A462" s="18"/>
      <c r="B462" s="8"/>
      <c r="C462" s="8"/>
      <c r="D462" s="8"/>
      <c r="E462" s="8"/>
    </row>
    <row r="463" spans="1:5" x14ac:dyDescent="0.25">
      <c r="A463" s="18"/>
      <c r="B463" s="8"/>
      <c r="C463" s="8"/>
      <c r="D463" s="8"/>
      <c r="E463" s="8"/>
    </row>
    <row r="464" spans="1:5" x14ac:dyDescent="0.25">
      <c r="A464" s="18"/>
      <c r="B464" s="8"/>
      <c r="C464" s="8"/>
      <c r="D464" s="8"/>
      <c r="E464" s="8"/>
    </row>
    <row r="465" spans="1:5" x14ac:dyDescent="0.25">
      <c r="A465" s="18"/>
      <c r="B465" s="8"/>
      <c r="C465" s="8"/>
      <c r="D465" s="8"/>
      <c r="E465" s="8"/>
    </row>
    <row r="466" spans="1:5" x14ac:dyDescent="0.25">
      <c r="A466" s="18"/>
      <c r="B466" s="8"/>
      <c r="C466" s="8"/>
      <c r="D466" s="8"/>
      <c r="E466" s="8"/>
    </row>
    <row r="467" spans="1:5" x14ac:dyDescent="0.25">
      <c r="A467" s="18"/>
      <c r="B467" s="8"/>
      <c r="C467" s="8"/>
      <c r="D467" s="8"/>
      <c r="E467" s="8"/>
    </row>
    <row r="468" spans="1:5" x14ac:dyDescent="0.25">
      <c r="A468" s="18"/>
      <c r="B468" s="8"/>
      <c r="C468" s="8"/>
      <c r="D468" s="8"/>
      <c r="E468" s="8"/>
    </row>
    <row r="469" spans="1:5" x14ac:dyDescent="0.25">
      <c r="A469" s="18"/>
      <c r="B469" s="8"/>
      <c r="C469" s="8"/>
      <c r="D469" s="8"/>
      <c r="E469" s="8"/>
    </row>
    <row r="470" spans="1:5" x14ac:dyDescent="0.25">
      <c r="A470" s="18"/>
      <c r="B470" s="8"/>
      <c r="C470" s="8"/>
      <c r="D470" s="8"/>
      <c r="E470" s="8"/>
    </row>
    <row r="471" spans="1:5" x14ac:dyDescent="0.25">
      <c r="A471" s="18"/>
      <c r="B471" s="8"/>
      <c r="C471" s="8"/>
      <c r="D471" s="8"/>
      <c r="E471" s="8"/>
    </row>
    <row r="472" spans="1:5" x14ac:dyDescent="0.25">
      <c r="A472" s="18"/>
      <c r="B472" s="8"/>
      <c r="C472" s="8"/>
      <c r="D472" s="8"/>
      <c r="E472" s="8"/>
    </row>
    <row r="473" spans="1:5" x14ac:dyDescent="0.25">
      <c r="A473" s="18"/>
      <c r="B473" s="8"/>
      <c r="C473" s="8"/>
      <c r="D473" s="8"/>
      <c r="E473" s="8"/>
    </row>
    <row r="474" spans="1:5" x14ac:dyDescent="0.25">
      <c r="A474" s="18"/>
      <c r="B474" s="8"/>
      <c r="C474" s="8"/>
      <c r="D474" s="8"/>
      <c r="E474" s="8"/>
    </row>
    <row r="475" spans="1:5" x14ac:dyDescent="0.25">
      <c r="A475" s="18"/>
      <c r="B475" s="8"/>
      <c r="C475" s="8"/>
      <c r="D475" s="8"/>
      <c r="E475" s="8"/>
    </row>
    <row r="476" spans="1:5" x14ac:dyDescent="0.25">
      <c r="A476" s="18"/>
      <c r="B476" s="8"/>
      <c r="C476" s="8"/>
      <c r="D476" s="8"/>
      <c r="E476" s="8"/>
    </row>
    <row r="477" spans="1:5" x14ac:dyDescent="0.25">
      <c r="A477" s="18"/>
      <c r="B477" s="8"/>
      <c r="C477" s="8"/>
      <c r="D477" s="8"/>
      <c r="E477" s="8"/>
    </row>
    <row r="478" spans="1:5" x14ac:dyDescent="0.25">
      <c r="A478" s="18"/>
      <c r="B478" s="8"/>
      <c r="C478" s="8"/>
      <c r="D478" s="8"/>
      <c r="E478" s="8"/>
    </row>
    <row r="479" spans="1:5" x14ac:dyDescent="0.25">
      <c r="A479" s="18"/>
      <c r="B479" s="8"/>
      <c r="C479" s="8"/>
      <c r="D479" s="8"/>
      <c r="E479" s="8"/>
    </row>
    <row r="480" spans="1:5" x14ac:dyDescent="0.25">
      <c r="A480" s="18"/>
      <c r="B480" s="8"/>
      <c r="C480" s="8"/>
      <c r="D480" s="8"/>
      <c r="E480" s="8"/>
    </row>
    <row r="481" spans="1:5" x14ac:dyDescent="0.25">
      <c r="A481" s="18"/>
      <c r="B481" s="8"/>
      <c r="C481" s="8"/>
      <c r="D481" s="8"/>
      <c r="E481" s="8"/>
    </row>
    <row r="482" spans="1:5" x14ac:dyDescent="0.25">
      <c r="A482" s="18"/>
      <c r="B482" s="8"/>
      <c r="C482" s="8"/>
      <c r="D482" s="8"/>
      <c r="E482" s="8"/>
    </row>
    <row r="483" spans="1:5" x14ac:dyDescent="0.25">
      <c r="A483" s="18"/>
      <c r="B483" s="8"/>
      <c r="C483" s="8"/>
      <c r="D483" s="8"/>
      <c r="E483" s="8"/>
    </row>
    <row r="484" spans="1:5" x14ac:dyDescent="0.25">
      <c r="A484" s="18"/>
      <c r="B484" s="8"/>
      <c r="C484" s="8"/>
      <c r="D484" s="8"/>
      <c r="E484" s="8"/>
    </row>
    <row r="485" spans="1:5" x14ac:dyDescent="0.25">
      <c r="A485" s="18"/>
      <c r="B485" s="8"/>
      <c r="C485" s="8"/>
      <c r="D485" s="8"/>
      <c r="E485" s="8"/>
    </row>
    <row r="486" spans="1:5" x14ac:dyDescent="0.25">
      <c r="A486" s="18"/>
      <c r="B486" s="8"/>
      <c r="C486" s="8"/>
      <c r="D486" s="8"/>
      <c r="E486" s="8"/>
    </row>
    <row r="487" spans="1:5" x14ac:dyDescent="0.25">
      <c r="A487" s="18"/>
      <c r="B487" s="8"/>
      <c r="C487" s="8"/>
      <c r="D487" s="8"/>
      <c r="E487" s="8"/>
    </row>
    <row r="488" spans="1:5" x14ac:dyDescent="0.25">
      <c r="A488" s="18"/>
      <c r="B488" s="8"/>
      <c r="C488" s="8"/>
      <c r="D488" s="8"/>
      <c r="E488" s="8"/>
    </row>
    <row r="489" spans="1:5" x14ac:dyDescent="0.25">
      <c r="A489" s="18"/>
      <c r="B489" s="8"/>
      <c r="C489" s="8"/>
      <c r="D489" s="8"/>
      <c r="E489" s="8"/>
    </row>
    <row r="490" spans="1:5" x14ac:dyDescent="0.25">
      <c r="A490" s="18"/>
      <c r="B490" s="8"/>
      <c r="C490" s="8"/>
      <c r="D490" s="8"/>
      <c r="E490" s="8"/>
    </row>
    <row r="491" spans="1:5" x14ac:dyDescent="0.25">
      <c r="A491" s="18"/>
      <c r="B491" s="8"/>
      <c r="C491" s="8"/>
      <c r="D491" s="8"/>
      <c r="E491" s="8"/>
    </row>
    <row r="492" spans="1:5" x14ac:dyDescent="0.25">
      <c r="A492" s="18"/>
      <c r="B492" s="8"/>
      <c r="C492" s="8"/>
      <c r="D492" s="8"/>
      <c r="E492" s="8"/>
    </row>
    <row r="493" spans="1:5" x14ac:dyDescent="0.25">
      <c r="A493" s="18"/>
      <c r="B493" s="8"/>
      <c r="C493" s="8"/>
      <c r="D493" s="8"/>
      <c r="E493" s="8"/>
    </row>
    <row r="494" spans="1:5" x14ac:dyDescent="0.25">
      <c r="A494" s="18"/>
      <c r="B494" s="8"/>
      <c r="C494" s="8"/>
      <c r="D494" s="8"/>
      <c r="E494" s="8"/>
    </row>
    <row r="495" spans="1:5" x14ac:dyDescent="0.25">
      <c r="A495" s="18"/>
      <c r="B495" s="8"/>
      <c r="C495" s="8"/>
      <c r="D495" s="8"/>
      <c r="E495" s="8"/>
    </row>
    <row r="496" spans="1:5" x14ac:dyDescent="0.25">
      <c r="A496" s="18"/>
      <c r="B496" s="8"/>
      <c r="C496" s="8"/>
      <c r="D496" s="8"/>
      <c r="E496" s="8"/>
    </row>
    <row r="497" spans="1:5" x14ac:dyDescent="0.25">
      <c r="A497" s="18"/>
      <c r="B497" s="8"/>
      <c r="C497" s="8"/>
      <c r="D497" s="8"/>
      <c r="E497" s="8"/>
    </row>
    <row r="498" spans="1:5" x14ac:dyDescent="0.25">
      <c r="A498" s="18"/>
      <c r="B498" s="8"/>
      <c r="C498" s="8"/>
      <c r="D498" s="8"/>
      <c r="E498" s="8"/>
    </row>
    <row r="499" spans="1:5" x14ac:dyDescent="0.25">
      <c r="A499" s="18"/>
      <c r="B499" s="8"/>
      <c r="C499" s="8"/>
      <c r="D499" s="8"/>
      <c r="E499" s="8"/>
    </row>
    <row r="500" spans="1:5" x14ac:dyDescent="0.25">
      <c r="A500" s="8"/>
      <c r="B500" s="8"/>
      <c r="C500" s="8"/>
      <c r="D500" s="8"/>
      <c r="E500" s="8"/>
    </row>
    <row r="501" spans="1:5" x14ac:dyDescent="0.25">
      <c r="A501" s="8"/>
      <c r="B501" s="8"/>
      <c r="C501" s="8"/>
      <c r="D501" s="8"/>
      <c r="E501" s="8"/>
    </row>
    <row r="502" spans="1:5" x14ac:dyDescent="0.25">
      <c r="A502" s="8"/>
      <c r="B502" s="8"/>
      <c r="C502" s="8"/>
      <c r="D502" s="8"/>
      <c r="E502" s="8"/>
    </row>
    <row r="503" spans="1:5" x14ac:dyDescent="0.25">
      <c r="A503" s="8"/>
      <c r="B503" s="8"/>
      <c r="C503" s="8"/>
      <c r="D503" s="8"/>
      <c r="E503" s="8"/>
    </row>
    <row r="504" spans="1:5" x14ac:dyDescent="0.25">
      <c r="A504" s="8"/>
      <c r="B504" s="8"/>
      <c r="C504" s="8"/>
      <c r="D504" s="8"/>
      <c r="E504" s="8"/>
    </row>
    <row r="505" spans="1:5" x14ac:dyDescent="0.25">
      <c r="A505" s="8"/>
      <c r="B505" s="8"/>
      <c r="C505" s="8"/>
      <c r="D505" s="8"/>
      <c r="E505" s="8"/>
    </row>
    <row r="506" spans="1:5" x14ac:dyDescent="0.25">
      <c r="A506" s="8"/>
      <c r="B506" s="8"/>
      <c r="C506" s="8"/>
      <c r="D506" s="8"/>
      <c r="E506" s="8"/>
    </row>
    <row r="507" spans="1:5" x14ac:dyDescent="0.25">
      <c r="A507" s="8"/>
      <c r="B507" s="8"/>
      <c r="C507" s="8"/>
      <c r="D507" s="8"/>
      <c r="E507" s="8"/>
    </row>
    <row r="508" spans="1:5" x14ac:dyDescent="0.25">
      <c r="A508" s="8"/>
      <c r="B508" s="8"/>
      <c r="C508" s="8"/>
      <c r="D508" s="8"/>
      <c r="E508" s="8"/>
    </row>
    <row r="509" spans="1:5" x14ac:dyDescent="0.25">
      <c r="A509" s="8"/>
      <c r="B509" s="8"/>
      <c r="C509" s="8"/>
      <c r="D509" s="8"/>
      <c r="E509" s="8"/>
    </row>
    <row r="510" spans="1:5" x14ac:dyDescent="0.25">
      <c r="A510" s="8"/>
      <c r="B510" s="8"/>
      <c r="C510" s="8"/>
      <c r="D510" s="8"/>
      <c r="E510" s="8"/>
    </row>
    <row r="511" spans="1:5" x14ac:dyDescent="0.25">
      <c r="A511" s="8"/>
      <c r="B511" s="8"/>
      <c r="C511" s="8"/>
      <c r="D511" s="8"/>
      <c r="E511" s="8"/>
    </row>
    <row r="512" spans="1:5" x14ac:dyDescent="0.25">
      <c r="A512" s="8"/>
      <c r="B512" s="8"/>
      <c r="C512" s="8"/>
      <c r="D512" s="8"/>
      <c r="E512" s="8"/>
    </row>
    <row r="513" spans="1:5" x14ac:dyDescent="0.25">
      <c r="A513" s="8"/>
      <c r="B513" s="8"/>
      <c r="C513" s="8"/>
      <c r="D513" s="8"/>
      <c r="E513" s="8"/>
    </row>
    <row r="514" spans="1:5" x14ac:dyDescent="0.25">
      <c r="A514" s="8"/>
      <c r="B514" s="8"/>
      <c r="C514" s="8"/>
      <c r="D514" s="8"/>
      <c r="E514" s="8"/>
    </row>
    <row r="515" spans="1:5" x14ac:dyDescent="0.25">
      <c r="A515" s="8"/>
      <c r="B515" s="8"/>
      <c r="C515" s="8"/>
      <c r="D515" s="8"/>
      <c r="E515" s="8"/>
    </row>
    <row r="516" spans="1:5" x14ac:dyDescent="0.25">
      <c r="A516" s="8"/>
      <c r="B516" s="8"/>
      <c r="C516" s="8"/>
      <c r="D516" s="8"/>
      <c r="E516" s="8"/>
    </row>
    <row r="517" spans="1:5" x14ac:dyDescent="0.25">
      <c r="A517" s="8"/>
      <c r="B517" s="8"/>
      <c r="C517" s="8"/>
      <c r="D517" s="8"/>
      <c r="E517" s="8"/>
    </row>
    <row r="518" spans="1:5" x14ac:dyDescent="0.25">
      <c r="A518" s="8"/>
      <c r="B518" s="8"/>
      <c r="C518" s="8"/>
      <c r="D518" s="8"/>
      <c r="E518" s="8"/>
    </row>
    <row r="519" spans="1:5" x14ac:dyDescent="0.25">
      <c r="A519" s="8"/>
      <c r="B519" s="8"/>
      <c r="C519" s="8"/>
      <c r="D519" s="8"/>
      <c r="E519" s="8"/>
    </row>
    <row r="520" spans="1:5" x14ac:dyDescent="0.25">
      <c r="A520" s="8"/>
      <c r="B520" s="8"/>
      <c r="C520" s="8"/>
      <c r="D520" s="8"/>
      <c r="E520" s="8"/>
    </row>
    <row r="521" spans="1:5" x14ac:dyDescent="0.25">
      <c r="A521" s="8"/>
      <c r="B521" s="8"/>
      <c r="C521" s="8"/>
      <c r="D521" s="8"/>
      <c r="E521" s="8"/>
    </row>
    <row r="522" spans="1:5" x14ac:dyDescent="0.25">
      <c r="A522" s="8"/>
      <c r="B522" s="8"/>
      <c r="C522" s="8"/>
      <c r="D522" s="8"/>
      <c r="E522" s="8"/>
    </row>
    <row r="523" spans="1:5" x14ac:dyDescent="0.25">
      <c r="A523" s="8"/>
      <c r="B523" s="8"/>
      <c r="C523" s="8"/>
      <c r="D523" s="8"/>
      <c r="E523" s="8"/>
    </row>
    <row r="524" spans="1:5" x14ac:dyDescent="0.25">
      <c r="A524" s="8"/>
      <c r="B524" s="8"/>
      <c r="C524" s="8"/>
      <c r="D524" s="8"/>
      <c r="E524" s="8"/>
    </row>
    <row r="525" spans="1:5" x14ac:dyDescent="0.25">
      <c r="A525" s="8"/>
      <c r="B525" s="8"/>
      <c r="C525" s="8"/>
      <c r="D525" s="8"/>
      <c r="E525" s="8"/>
    </row>
    <row r="526" spans="1:5" x14ac:dyDescent="0.25">
      <c r="A526" s="8"/>
      <c r="B526" s="8"/>
      <c r="C526" s="8"/>
      <c r="D526" s="8"/>
      <c r="E526" s="8"/>
    </row>
    <row r="527" spans="1:5" x14ac:dyDescent="0.25">
      <c r="A527" s="8"/>
      <c r="B527" s="8"/>
      <c r="C527" s="8"/>
      <c r="D527" s="8"/>
      <c r="E527" s="8"/>
    </row>
    <row r="528" spans="1:5" x14ac:dyDescent="0.25">
      <c r="A528" s="8"/>
      <c r="B528" s="8"/>
      <c r="C528" s="8"/>
      <c r="D528" s="8"/>
      <c r="E528" s="8"/>
    </row>
    <row r="529" spans="1:5" x14ac:dyDescent="0.25">
      <c r="A529" s="8"/>
      <c r="B529" s="8"/>
      <c r="C529" s="8"/>
      <c r="D529" s="8"/>
      <c r="E529" s="8"/>
    </row>
    <row r="530" spans="1:5" x14ac:dyDescent="0.25">
      <c r="A530" s="8"/>
      <c r="B530" s="8"/>
      <c r="C530" s="8"/>
      <c r="D530" s="8"/>
      <c r="E530" s="8"/>
    </row>
    <row r="531" spans="1:5" x14ac:dyDescent="0.25">
      <c r="A531" s="8"/>
      <c r="B531" s="8"/>
      <c r="C531" s="8"/>
      <c r="D531" s="8"/>
      <c r="E531" s="8"/>
    </row>
    <row r="532" spans="1:5" x14ac:dyDescent="0.25">
      <c r="A532" s="8"/>
      <c r="B532" s="8"/>
      <c r="C532" s="8"/>
      <c r="D532" s="8"/>
      <c r="E532" s="8"/>
    </row>
    <row r="533" spans="1:5" x14ac:dyDescent="0.25">
      <c r="A533" s="8"/>
      <c r="B533" s="8"/>
      <c r="C533" s="8"/>
      <c r="D533" s="8"/>
      <c r="E533" s="8"/>
    </row>
    <row r="534" spans="1:5" x14ac:dyDescent="0.25">
      <c r="A534" s="8"/>
      <c r="B534" s="8"/>
      <c r="C534" s="8"/>
      <c r="D534" s="8"/>
      <c r="E534" s="8"/>
    </row>
    <row r="535" spans="1:5" x14ac:dyDescent="0.25">
      <c r="A535" s="8"/>
      <c r="B535" s="8"/>
      <c r="C535" s="8"/>
      <c r="D535" s="8"/>
      <c r="E535" s="8"/>
    </row>
    <row r="536" spans="1:5" x14ac:dyDescent="0.25">
      <c r="A536" s="8"/>
      <c r="B536" s="8"/>
      <c r="C536" s="8"/>
      <c r="D536" s="8"/>
      <c r="E536" s="8"/>
    </row>
    <row r="537" spans="1:5" x14ac:dyDescent="0.25">
      <c r="A537" s="8"/>
      <c r="B537" s="8"/>
      <c r="C537" s="8"/>
      <c r="D537" s="8"/>
      <c r="E537" s="8"/>
    </row>
    <row r="538" spans="1:5" x14ac:dyDescent="0.25">
      <c r="A538" s="8"/>
      <c r="B538" s="8"/>
      <c r="C538" s="8"/>
      <c r="D538" s="8"/>
      <c r="E538" s="8"/>
    </row>
    <row r="539" spans="1:5" x14ac:dyDescent="0.25">
      <c r="A539" s="8"/>
      <c r="B539" s="8"/>
      <c r="C539" s="8"/>
      <c r="D539" s="8"/>
      <c r="E539" s="8"/>
    </row>
    <row r="540" spans="1:5" x14ac:dyDescent="0.25">
      <c r="A540" s="8"/>
      <c r="B540" s="8"/>
      <c r="C540" s="8"/>
      <c r="D540" s="8"/>
      <c r="E540" s="8"/>
    </row>
    <row r="541" spans="1:5" x14ac:dyDescent="0.25">
      <c r="A541" s="8"/>
      <c r="B541" s="8"/>
      <c r="C541" s="8"/>
      <c r="D541" s="8"/>
      <c r="E541" s="8"/>
    </row>
    <row r="542" spans="1:5" x14ac:dyDescent="0.25">
      <c r="A542" s="8"/>
      <c r="B542" s="8"/>
      <c r="C542" s="8"/>
      <c r="D542" s="8"/>
      <c r="E542" s="8"/>
    </row>
    <row r="543" spans="1:5" x14ac:dyDescent="0.25">
      <c r="A543" s="8"/>
      <c r="B543" s="8"/>
      <c r="C543" s="8"/>
      <c r="D543" s="8"/>
      <c r="E543" s="8"/>
    </row>
    <row r="544" spans="1:5" x14ac:dyDescent="0.25">
      <c r="A544" s="8"/>
      <c r="B544" s="8"/>
      <c r="C544" s="8"/>
      <c r="D544" s="8"/>
      <c r="E544" s="8"/>
    </row>
    <row r="545" spans="1:5" x14ac:dyDescent="0.25">
      <c r="A545" s="8"/>
      <c r="B545" s="8"/>
      <c r="C545" s="8"/>
      <c r="D545" s="8"/>
      <c r="E545" s="8"/>
    </row>
    <row r="546" spans="1:5" x14ac:dyDescent="0.25">
      <c r="A546" s="8"/>
      <c r="B546" s="8"/>
      <c r="C546" s="8"/>
      <c r="D546" s="8"/>
      <c r="E546" s="8"/>
    </row>
    <row r="547" spans="1:5" x14ac:dyDescent="0.25">
      <c r="A547" s="8"/>
      <c r="B547" s="8"/>
      <c r="C547" s="8"/>
      <c r="D547" s="8"/>
      <c r="E547" s="8"/>
    </row>
    <row r="548" spans="1:5" x14ac:dyDescent="0.25">
      <c r="A548" s="8"/>
      <c r="B548" s="8"/>
      <c r="C548" s="8"/>
      <c r="D548" s="8"/>
      <c r="E548" s="8"/>
    </row>
    <row r="549" spans="1:5" x14ac:dyDescent="0.25">
      <c r="A549" s="8"/>
      <c r="B549" s="8"/>
      <c r="C549" s="8"/>
      <c r="D549" s="8"/>
      <c r="E549" s="8"/>
    </row>
    <row r="550" spans="1:5" x14ac:dyDescent="0.25">
      <c r="A550" s="8"/>
      <c r="B550" s="8"/>
      <c r="C550" s="8"/>
      <c r="D550" s="8"/>
      <c r="E550" s="8"/>
    </row>
    <row r="551" spans="1:5" x14ac:dyDescent="0.25">
      <c r="A551" s="8"/>
      <c r="B551" s="8"/>
      <c r="C551" s="8"/>
      <c r="D551" s="8"/>
      <c r="E551" s="8"/>
    </row>
    <row r="552" spans="1:5" x14ac:dyDescent="0.25">
      <c r="A552" s="8"/>
      <c r="B552" s="8"/>
      <c r="C552" s="8"/>
      <c r="D552" s="8"/>
      <c r="E552" s="8"/>
    </row>
    <row r="553" spans="1:5" x14ac:dyDescent="0.25">
      <c r="A553" s="8"/>
      <c r="B553" s="8"/>
      <c r="C553" s="8"/>
      <c r="D553" s="8"/>
      <c r="E553" s="8"/>
    </row>
    <row r="554" spans="1:5" x14ac:dyDescent="0.25">
      <c r="A554" s="8"/>
      <c r="B554" s="8"/>
      <c r="C554" s="8"/>
      <c r="D554" s="8"/>
      <c r="E554" s="8"/>
    </row>
    <row r="555" spans="1:5" x14ac:dyDescent="0.25">
      <c r="A555" s="8"/>
      <c r="B555" s="8"/>
      <c r="C555" s="8"/>
      <c r="D555" s="8"/>
      <c r="E555" s="8"/>
    </row>
    <row r="556" spans="1:5" x14ac:dyDescent="0.25">
      <c r="A556" s="8"/>
      <c r="B556" s="8"/>
      <c r="C556" s="8"/>
      <c r="D556" s="8"/>
      <c r="E556" s="8"/>
    </row>
    <row r="557" spans="1:5" x14ac:dyDescent="0.25">
      <c r="A557" s="8"/>
      <c r="B557" s="8"/>
      <c r="C557" s="8"/>
      <c r="D557" s="8"/>
      <c r="E557" s="8"/>
    </row>
    <row r="558" spans="1:5" x14ac:dyDescent="0.25">
      <c r="A558" s="8"/>
      <c r="B558" s="8"/>
      <c r="C558" s="8"/>
      <c r="D558" s="8"/>
      <c r="E558" s="8"/>
    </row>
    <row r="559" spans="1:5" x14ac:dyDescent="0.25">
      <c r="A559" s="8"/>
      <c r="B559" s="8"/>
      <c r="C559" s="8"/>
      <c r="D559" s="8"/>
      <c r="E559" s="8"/>
    </row>
    <row r="560" spans="1:5" x14ac:dyDescent="0.25">
      <c r="A560" s="8"/>
      <c r="B560" s="8"/>
      <c r="C560" s="8"/>
      <c r="D560" s="8"/>
      <c r="E560" s="8"/>
    </row>
    <row r="561" spans="1:5" x14ac:dyDescent="0.25">
      <c r="A561" s="8"/>
      <c r="B561" s="8"/>
      <c r="C561" s="8"/>
      <c r="D561" s="8"/>
      <c r="E561" s="8"/>
    </row>
    <row r="562" spans="1:5" x14ac:dyDescent="0.25">
      <c r="A562" s="8"/>
      <c r="B562" s="8"/>
      <c r="C562" s="8"/>
      <c r="D562" s="8"/>
      <c r="E562" s="8"/>
    </row>
    <row r="563" spans="1:5" x14ac:dyDescent="0.25">
      <c r="A563" s="8"/>
      <c r="B563" s="8"/>
      <c r="C563" s="8"/>
      <c r="D563" s="8"/>
      <c r="E563" s="8"/>
    </row>
    <row r="564" spans="1:5" x14ac:dyDescent="0.25">
      <c r="A564" s="8"/>
      <c r="B564" s="8"/>
      <c r="C564" s="8"/>
      <c r="D564" s="8"/>
      <c r="E564" s="8"/>
    </row>
    <row r="565" spans="1:5" x14ac:dyDescent="0.25">
      <c r="A565" s="8"/>
      <c r="B565" s="8"/>
      <c r="C565" s="8"/>
      <c r="D565" s="8"/>
      <c r="E565" s="8"/>
    </row>
    <row r="566" spans="1:5" x14ac:dyDescent="0.25">
      <c r="A566" s="8"/>
      <c r="B566" s="8"/>
      <c r="C566" s="8"/>
      <c r="D566" s="8"/>
      <c r="E566" s="8"/>
    </row>
    <row r="567" spans="1:5" x14ac:dyDescent="0.25">
      <c r="A567" s="8"/>
      <c r="B567" s="8"/>
      <c r="C567" s="8"/>
      <c r="D567" s="8"/>
      <c r="E567" s="8"/>
    </row>
    <row r="568" spans="1:5" x14ac:dyDescent="0.25">
      <c r="A568" s="8"/>
      <c r="B568" s="8"/>
      <c r="C568" s="8"/>
      <c r="D568" s="8"/>
      <c r="E568" s="8"/>
    </row>
    <row r="569" spans="1:5" x14ac:dyDescent="0.25">
      <c r="A569" s="8"/>
      <c r="B569" s="8"/>
      <c r="C569" s="8"/>
      <c r="D569" s="8"/>
      <c r="E569" s="8"/>
    </row>
    <row r="570" spans="1:5" x14ac:dyDescent="0.25">
      <c r="A570" s="8"/>
      <c r="B570" s="8"/>
      <c r="C570" s="8"/>
      <c r="D570" s="8"/>
      <c r="E570" s="8"/>
    </row>
    <row r="571" spans="1:5" x14ac:dyDescent="0.25">
      <c r="A571" s="8"/>
      <c r="B571" s="8"/>
      <c r="C571" s="8"/>
      <c r="D571" s="8"/>
      <c r="E571" s="8"/>
    </row>
    <row r="572" spans="1:5" x14ac:dyDescent="0.25">
      <c r="A572" s="8"/>
      <c r="B572" s="8"/>
      <c r="C572" s="8"/>
      <c r="D572" s="8"/>
      <c r="E572" s="8"/>
    </row>
    <row r="573" spans="1:5" x14ac:dyDescent="0.25">
      <c r="A573" s="8"/>
      <c r="B573" s="8"/>
      <c r="C573" s="8"/>
      <c r="D573" s="8"/>
      <c r="E573" s="8"/>
    </row>
    <row r="574" spans="1:5" x14ac:dyDescent="0.25">
      <c r="A574" s="8"/>
      <c r="B574" s="8"/>
      <c r="C574" s="8"/>
      <c r="D574" s="8"/>
      <c r="E574" s="8"/>
    </row>
    <row r="575" spans="1:5" x14ac:dyDescent="0.25">
      <c r="A575" s="8"/>
      <c r="B575" s="8"/>
      <c r="C575" s="8"/>
      <c r="D575" s="8"/>
      <c r="E575" s="8"/>
    </row>
    <row r="576" spans="1:5" x14ac:dyDescent="0.25">
      <c r="A576" s="8"/>
      <c r="B576" s="8"/>
      <c r="C576" s="8"/>
      <c r="D576" s="8"/>
      <c r="E576" s="8"/>
    </row>
    <row r="577" spans="1:5" x14ac:dyDescent="0.25">
      <c r="A577" s="8"/>
      <c r="B577" s="8"/>
      <c r="C577" s="8"/>
      <c r="D577" s="8"/>
      <c r="E577" s="8"/>
    </row>
    <row r="578" spans="1:5" x14ac:dyDescent="0.25">
      <c r="A578" s="8"/>
      <c r="B578" s="8"/>
      <c r="C578" s="8"/>
      <c r="D578" s="8"/>
      <c r="E578" s="8"/>
    </row>
    <row r="579" spans="1:5" x14ac:dyDescent="0.25">
      <c r="A579" s="8"/>
      <c r="B579" s="8"/>
      <c r="C579" s="8"/>
      <c r="D579" s="8"/>
      <c r="E579" s="8"/>
    </row>
    <row r="580" spans="1:5" x14ac:dyDescent="0.25">
      <c r="A580" s="8"/>
      <c r="B580" s="8"/>
      <c r="C580" s="8"/>
      <c r="D580" s="8"/>
      <c r="E580" s="8"/>
    </row>
    <row r="581" spans="1:5" x14ac:dyDescent="0.25">
      <c r="A581" s="8"/>
      <c r="B581" s="8"/>
      <c r="C581" s="8"/>
      <c r="D581" s="8"/>
      <c r="E581" s="8"/>
    </row>
    <row r="582" spans="1:5" x14ac:dyDescent="0.25">
      <c r="A582" s="8"/>
      <c r="B582" s="8"/>
      <c r="C582" s="8"/>
      <c r="D582" s="8"/>
      <c r="E582" s="8"/>
    </row>
    <row r="583" spans="1:5" x14ac:dyDescent="0.25">
      <c r="A583" s="8"/>
      <c r="B583" s="8"/>
      <c r="C583" s="8"/>
      <c r="D583" s="8"/>
      <c r="E583" s="8"/>
    </row>
    <row r="584" spans="1:5" x14ac:dyDescent="0.25">
      <c r="A584" s="8"/>
      <c r="B584" s="8"/>
      <c r="C584" s="8"/>
      <c r="D584" s="8"/>
      <c r="E584" s="8"/>
    </row>
    <row r="585" spans="1:5" x14ac:dyDescent="0.25">
      <c r="A585" s="8"/>
      <c r="B585" s="8"/>
      <c r="C585" s="8"/>
      <c r="D585" s="8"/>
      <c r="E585" s="8"/>
    </row>
    <row r="586" spans="1:5" x14ac:dyDescent="0.25">
      <c r="A586" s="8"/>
      <c r="B586" s="8"/>
      <c r="C586" s="8"/>
      <c r="D586" s="8"/>
      <c r="E586" s="8"/>
    </row>
    <row r="587" spans="1:5" x14ac:dyDescent="0.25">
      <c r="A587" s="8"/>
      <c r="B587" s="8"/>
      <c r="C587" s="8"/>
      <c r="D587" s="8"/>
      <c r="E587" s="8"/>
    </row>
    <row r="588" spans="1:5" x14ac:dyDescent="0.25">
      <c r="A588" s="8"/>
      <c r="B588" s="8"/>
      <c r="C588" s="8"/>
      <c r="D588" s="8"/>
      <c r="E588" s="8"/>
    </row>
    <row r="589" spans="1:5" x14ac:dyDescent="0.25">
      <c r="A589" s="8"/>
      <c r="B589" s="8"/>
      <c r="C589" s="8"/>
      <c r="D589" s="8"/>
      <c r="E589" s="8"/>
    </row>
    <row r="590" spans="1:5" x14ac:dyDescent="0.25">
      <c r="A590" s="8"/>
      <c r="B590" s="8"/>
      <c r="C590" s="8"/>
      <c r="D590" s="8"/>
      <c r="E590" s="8"/>
    </row>
    <row r="591" spans="1:5" x14ac:dyDescent="0.25">
      <c r="A591" s="8"/>
      <c r="B591" s="8"/>
      <c r="C591" s="8"/>
      <c r="D591" s="8"/>
      <c r="E591" s="8"/>
    </row>
    <row r="592" spans="1:5" x14ac:dyDescent="0.25">
      <c r="A592" s="8"/>
      <c r="B592" s="8"/>
      <c r="C592" s="8"/>
      <c r="D592" s="8"/>
      <c r="E592" s="8"/>
    </row>
    <row r="593" spans="1:5" x14ac:dyDescent="0.25">
      <c r="A593" s="8"/>
      <c r="B593" s="8"/>
      <c r="C593" s="8"/>
      <c r="D593" s="8"/>
      <c r="E593" s="8"/>
    </row>
    <row r="594" spans="1:5" x14ac:dyDescent="0.25">
      <c r="A594" s="8"/>
      <c r="B594" s="8"/>
      <c r="C594" s="8"/>
      <c r="D594" s="8"/>
      <c r="E594" s="8"/>
    </row>
    <row r="595" spans="1:5" x14ac:dyDescent="0.25">
      <c r="A595" s="8"/>
      <c r="B595" s="8"/>
      <c r="C595" s="8"/>
      <c r="D595" s="8"/>
      <c r="E595" s="8"/>
    </row>
    <row r="596" spans="1:5" x14ac:dyDescent="0.25">
      <c r="A596" s="8"/>
      <c r="B596" s="8"/>
      <c r="C596" s="8"/>
      <c r="D596" s="8"/>
      <c r="E596" s="8"/>
    </row>
    <row r="597" spans="1:5" x14ac:dyDescent="0.25">
      <c r="A597" s="8"/>
      <c r="B597" s="8"/>
      <c r="C597" s="8"/>
      <c r="D597" s="8"/>
      <c r="E597" s="8"/>
    </row>
    <row r="598" spans="1:5" x14ac:dyDescent="0.25">
      <c r="A598" s="8"/>
      <c r="B598" s="8"/>
      <c r="C598" s="8"/>
      <c r="D598" s="8"/>
      <c r="E598" s="8"/>
    </row>
    <row r="599" spans="1:5" x14ac:dyDescent="0.25">
      <c r="A599" s="8"/>
      <c r="B599" s="8"/>
      <c r="C599" s="8"/>
      <c r="D599" s="8"/>
      <c r="E599" s="8"/>
    </row>
    <row r="600" spans="1:5" x14ac:dyDescent="0.25">
      <c r="A600" s="8"/>
      <c r="B600" s="8"/>
      <c r="C600" s="8"/>
      <c r="D600" s="8"/>
      <c r="E600" s="8"/>
    </row>
    <row r="601" spans="1:5" x14ac:dyDescent="0.25">
      <c r="A601" s="8"/>
      <c r="B601" s="8"/>
      <c r="C601" s="8"/>
      <c r="D601" s="8"/>
      <c r="E601" s="8"/>
    </row>
    <row r="602" spans="1:5" x14ac:dyDescent="0.25">
      <c r="A602" s="8"/>
      <c r="B602" s="8"/>
      <c r="C602" s="8"/>
      <c r="D602" s="8"/>
      <c r="E602" s="8"/>
    </row>
    <row r="603" spans="1:5" x14ac:dyDescent="0.25">
      <c r="A603" s="8"/>
      <c r="B603" s="8"/>
      <c r="C603" s="8"/>
      <c r="D603" s="8"/>
      <c r="E603" s="8"/>
    </row>
    <row r="604" spans="1:5" x14ac:dyDescent="0.25">
      <c r="A604" s="8"/>
      <c r="B604" s="8"/>
      <c r="C604" s="8"/>
      <c r="D604" s="8"/>
      <c r="E604" s="8"/>
    </row>
    <row r="605" spans="1:5" x14ac:dyDescent="0.25">
      <c r="A605" s="8"/>
      <c r="B605" s="8"/>
      <c r="C605" s="8"/>
      <c r="D605" s="8"/>
      <c r="E605" s="8"/>
    </row>
    <row r="606" spans="1:5" x14ac:dyDescent="0.25">
      <c r="A606" s="8"/>
      <c r="B606" s="8"/>
      <c r="C606" s="8"/>
      <c r="D606" s="8"/>
      <c r="E606" s="8"/>
    </row>
    <row r="607" spans="1:5" x14ac:dyDescent="0.25">
      <c r="A607" s="8"/>
      <c r="B607" s="8"/>
      <c r="C607" s="8"/>
      <c r="D607" s="8"/>
      <c r="E607" s="8"/>
    </row>
    <row r="608" spans="1:5" x14ac:dyDescent="0.25">
      <c r="A608" s="8"/>
      <c r="B608" s="8"/>
      <c r="C608" s="8"/>
      <c r="D608" s="8"/>
      <c r="E608" s="8"/>
    </row>
    <row r="609" spans="1:5" x14ac:dyDescent="0.25">
      <c r="A609" s="8"/>
      <c r="B609" s="8"/>
      <c r="C609" s="8"/>
      <c r="D609" s="8"/>
      <c r="E609" s="8"/>
    </row>
    <row r="610" spans="1:5" x14ac:dyDescent="0.25">
      <c r="A610" s="8"/>
      <c r="B610" s="8"/>
      <c r="C610" s="8"/>
      <c r="D610" s="8"/>
      <c r="E610" s="8"/>
    </row>
    <row r="611" spans="1:5" x14ac:dyDescent="0.25">
      <c r="A611" s="8"/>
      <c r="B611" s="8"/>
      <c r="C611" s="8"/>
      <c r="D611" s="8"/>
      <c r="E611" s="8"/>
    </row>
    <row r="612" spans="1:5" x14ac:dyDescent="0.25">
      <c r="A612" s="8"/>
      <c r="B612" s="8"/>
      <c r="C612" s="8"/>
      <c r="D612" s="8"/>
      <c r="E612" s="8"/>
    </row>
    <row r="613" spans="1:5" x14ac:dyDescent="0.25">
      <c r="A613" s="8"/>
      <c r="B613" s="8"/>
      <c r="C613" s="8"/>
      <c r="D613" s="8"/>
      <c r="E613" s="8"/>
    </row>
    <row r="614" spans="1:5" x14ac:dyDescent="0.25">
      <c r="A614" s="8"/>
      <c r="B614" s="8"/>
      <c r="C614" s="8"/>
      <c r="D614" s="8"/>
      <c r="E614" s="8"/>
    </row>
    <row r="615" spans="1:5" x14ac:dyDescent="0.25">
      <c r="A615" s="8"/>
      <c r="B615" s="8"/>
      <c r="C615" s="8"/>
      <c r="D615" s="8"/>
      <c r="E615" s="8"/>
    </row>
    <row r="616" spans="1:5" x14ac:dyDescent="0.25">
      <c r="A616" s="8"/>
      <c r="B616" s="8"/>
      <c r="C616" s="8"/>
      <c r="D616" s="8"/>
      <c r="E616" s="8"/>
    </row>
    <row r="617" spans="1:5" x14ac:dyDescent="0.25">
      <c r="A617" s="8"/>
      <c r="B617" s="8"/>
      <c r="C617" s="8"/>
      <c r="D617" s="8"/>
      <c r="E617" s="8"/>
    </row>
    <row r="618" spans="1:5" x14ac:dyDescent="0.25">
      <c r="A618" s="8"/>
      <c r="B618" s="8"/>
      <c r="C618" s="8"/>
      <c r="D618" s="8"/>
      <c r="E618" s="8"/>
    </row>
    <row r="619" spans="1:5" x14ac:dyDescent="0.25">
      <c r="A619" s="8"/>
      <c r="B619" s="8"/>
      <c r="C619" s="8"/>
      <c r="D619" s="8"/>
      <c r="E619" s="8"/>
    </row>
    <row r="620" spans="1:5" x14ac:dyDescent="0.25">
      <c r="A620" s="8"/>
      <c r="B620" s="8"/>
      <c r="C620" s="8"/>
      <c r="D620" s="8"/>
      <c r="E620" s="8"/>
    </row>
    <row r="621" spans="1:5" x14ac:dyDescent="0.25">
      <c r="A621" s="8"/>
      <c r="B621" s="8"/>
      <c r="C621" s="8"/>
      <c r="D621" s="8"/>
      <c r="E621" s="8"/>
    </row>
    <row r="622" spans="1:5" x14ac:dyDescent="0.25">
      <c r="A622" s="8"/>
      <c r="B622" s="8"/>
      <c r="C622" s="8"/>
      <c r="D622" s="8"/>
      <c r="E622" s="8"/>
    </row>
    <row r="623" spans="1:5" x14ac:dyDescent="0.25">
      <c r="A623" s="8"/>
      <c r="B623" s="8"/>
      <c r="C623" s="8"/>
      <c r="D623" s="8"/>
      <c r="E623" s="8"/>
    </row>
    <row r="624" spans="1:5" x14ac:dyDescent="0.25">
      <c r="A624" s="8"/>
      <c r="B624" s="8"/>
      <c r="C624" s="8"/>
      <c r="D624" s="8"/>
      <c r="E624" s="8"/>
    </row>
    <row r="625" spans="1:5" x14ac:dyDescent="0.25">
      <c r="A625" s="8"/>
      <c r="B625" s="8"/>
      <c r="C625" s="8"/>
      <c r="D625" s="8"/>
      <c r="E625" s="8"/>
    </row>
    <row r="626" spans="1:5" x14ac:dyDescent="0.25">
      <c r="A626" s="8"/>
      <c r="B626" s="8"/>
      <c r="C626" s="8"/>
      <c r="D626" s="8"/>
      <c r="E626" s="8"/>
    </row>
    <row r="627" spans="1:5" x14ac:dyDescent="0.25">
      <c r="A627" s="8"/>
      <c r="B627" s="8"/>
      <c r="C627" s="8"/>
      <c r="D627" s="8"/>
      <c r="E627" s="8"/>
    </row>
    <row r="628" spans="1:5" x14ac:dyDescent="0.25">
      <c r="A628" s="8"/>
      <c r="B628" s="8"/>
      <c r="C628" s="8"/>
      <c r="D628" s="8"/>
      <c r="E628" s="8"/>
    </row>
    <row r="629" spans="1:5" x14ac:dyDescent="0.25">
      <c r="A629" s="8"/>
      <c r="B629" s="8"/>
      <c r="C629" s="8"/>
      <c r="D629" s="8"/>
      <c r="E629" s="8"/>
    </row>
    <row r="630" spans="1:5" x14ac:dyDescent="0.25">
      <c r="A630" s="8"/>
      <c r="B630" s="8"/>
      <c r="C630" s="8"/>
      <c r="D630" s="8"/>
      <c r="E630" s="8"/>
    </row>
    <row r="631" spans="1:5" x14ac:dyDescent="0.25">
      <c r="A631" s="8"/>
      <c r="B631" s="8"/>
      <c r="C631" s="8"/>
      <c r="D631" s="8"/>
      <c r="E631" s="8"/>
    </row>
    <row r="632" spans="1:5" x14ac:dyDescent="0.25">
      <c r="A632" s="8"/>
      <c r="B632" s="8"/>
      <c r="C632" s="8"/>
      <c r="D632" s="8"/>
      <c r="E632" s="8"/>
    </row>
    <row r="633" spans="1:5" x14ac:dyDescent="0.25">
      <c r="A633" s="8"/>
      <c r="B633" s="8"/>
      <c r="C633" s="8"/>
      <c r="D633" s="8"/>
      <c r="E633" s="8"/>
    </row>
    <row r="634" spans="1:5" x14ac:dyDescent="0.25">
      <c r="A634" s="8"/>
      <c r="B634" s="8"/>
      <c r="C634" s="8"/>
      <c r="D634" s="8"/>
      <c r="E634" s="8"/>
    </row>
    <row r="635" spans="1:5" x14ac:dyDescent="0.25">
      <c r="A635" s="8"/>
      <c r="B635" s="8"/>
      <c r="C635" s="8"/>
      <c r="D635" s="8"/>
      <c r="E635" s="8"/>
    </row>
    <row r="636" spans="1:5" x14ac:dyDescent="0.25">
      <c r="A636" s="8"/>
      <c r="B636" s="8"/>
      <c r="C636" s="8"/>
      <c r="D636" s="8"/>
      <c r="E636" s="8"/>
    </row>
    <row r="637" spans="1:5" x14ac:dyDescent="0.25">
      <c r="A637" s="8"/>
      <c r="B637" s="8"/>
      <c r="C637" s="8"/>
      <c r="D637" s="8"/>
      <c r="E637" s="8"/>
    </row>
    <row r="638" spans="1:5" x14ac:dyDescent="0.25">
      <c r="A638" s="8"/>
      <c r="B638" s="8"/>
      <c r="C638" s="8"/>
      <c r="D638" s="8"/>
      <c r="E638" s="8"/>
    </row>
    <row r="639" spans="1:5" x14ac:dyDescent="0.25">
      <c r="A639" s="8"/>
      <c r="B639" s="8"/>
      <c r="C639" s="8"/>
      <c r="D639" s="8"/>
      <c r="E639" s="8"/>
    </row>
    <row r="640" spans="1:5" x14ac:dyDescent="0.25">
      <c r="A640" s="8"/>
      <c r="B640" s="8"/>
      <c r="C640" s="8"/>
      <c r="D640" s="8"/>
      <c r="E640" s="8"/>
    </row>
    <row r="641" spans="1:5" x14ac:dyDescent="0.25">
      <c r="A641" s="8"/>
      <c r="B641" s="8"/>
      <c r="C641" s="8"/>
      <c r="D641" s="8"/>
      <c r="E641" s="8"/>
    </row>
    <row r="642" spans="1:5" x14ac:dyDescent="0.25">
      <c r="A642" s="8"/>
      <c r="B642" s="8"/>
      <c r="C642" s="8"/>
      <c r="D642" s="8"/>
      <c r="E642" s="8"/>
    </row>
    <row r="643" spans="1:5" x14ac:dyDescent="0.25">
      <c r="A643" s="8"/>
      <c r="B643" s="8"/>
      <c r="C643" s="8"/>
      <c r="D643" s="8"/>
      <c r="E643" s="8"/>
    </row>
    <row r="644" spans="1:5" x14ac:dyDescent="0.25">
      <c r="A644" s="8"/>
      <c r="B644" s="8"/>
      <c r="C644" s="8"/>
      <c r="D644" s="8"/>
      <c r="E644" s="8"/>
    </row>
    <row r="645" spans="1:5" x14ac:dyDescent="0.25">
      <c r="A645" s="8"/>
      <c r="B645" s="8"/>
      <c r="C645" s="8"/>
      <c r="D645" s="8"/>
      <c r="E645" s="8"/>
    </row>
    <row r="646" spans="1:5" x14ac:dyDescent="0.25">
      <c r="A646" s="8"/>
      <c r="B646" s="8"/>
      <c r="C646" s="8"/>
      <c r="D646" s="8"/>
      <c r="E646" s="8"/>
    </row>
    <row r="647" spans="1:5" x14ac:dyDescent="0.25">
      <c r="A647" s="8"/>
      <c r="B647" s="8"/>
      <c r="C647" s="8"/>
      <c r="D647" s="8"/>
      <c r="E647" s="8"/>
    </row>
    <row r="648" spans="1:5" x14ac:dyDescent="0.25">
      <c r="A648" s="8"/>
      <c r="B648" s="8"/>
      <c r="C648" s="8"/>
      <c r="D648" s="8"/>
      <c r="E648" s="8"/>
    </row>
    <row r="649" spans="1:5" x14ac:dyDescent="0.25">
      <c r="A649" s="8"/>
      <c r="B649" s="8"/>
      <c r="C649" s="8"/>
      <c r="D649" s="8"/>
      <c r="E649" s="8"/>
    </row>
    <row r="650" spans="1:5" x14ac:dyDescent="0.25">
      <c r="A650" s="8"/>
      <c r="B650" s="8"/>
      <c r="C650" s="8"/>
      <c r="D650" s="8"/>
      <c r="E650" s="8"/>
    </row>
    <row r="651" spans="1:5" x14ac:dyDescent="0.25">
      <c r="A651" s="8"/>
      <c r="B651" s="8"/>
      <c r="C651" s="8"/>
      <c r="D651" s="8"/>
      <c r="E651" s="8"/>
    </row>
    <row r="652" spans="1:5" x14ac:dyDescent="0.25">
      <c r="A652" s="8"/>
      <c r="B652" s="8"/>
      <c r="C652" s="8"/>
      <c r="D652" s="8"/>
      <c r="E652" s="8"/>
    </row>
    <row r="653" spans="1:5" x14ac:dyDescent="0.25">
      <c r="A653" s="8"/>
      <c r="B653" s="8"/>
      <c r="C653" s="8"/>
      <c r="D653" s="8"/>
      <c r="E653" s="8"/>
    </row>
    <row r="654" spans="1:5" x14ac:dyDescent="0.25">
      <c r="A654" s="8"/>
      <c r="B654" s="8"/>
      <c r="C654" s="8"/>
      <c r="D654" s="8"/>
      <c r="E654" s="8"/>
    </row>
    <row r="655" spans="1:5" x14ac:dyDescent="0.25">
      <c r="A655" s="8"/>
      <c r="B655" s="8"/>
      <c r="C655" s="8"/>
      <c r="D655" s="8"/>
      <c r="E655" s="8"/>
    </row>
    <row r="656" spans="1:5" x14ac:dyDescent="0.25">
      <c r="A656" s="8"/>
      <c r="B656" s="8"/>
      <c r="C656" s="8"/>
      <c r="D656" s="8"/>
      <c r="E656" s="8"/>
    </row>
    <row r="657" spans="1:5" x14ac:dyDescent="0.25">
      <c r="A657" s="8"/>
      <c r="B657" s="8"/>
      <c r="C657" s="8"/>
      <c r="D657" s="8"/>
      <c r="E657" s="8"/>
    </row>
    <row r="658" spans="1:5" x14ac:dyDescent="0.25">
      <c r="A658" s="8"/>
      <c r="B658" s="8"/>
      <c r="C658" s="8"/>
      <c r="D658" s="8"/>
      <c r="E658" s="8"/>
    </row>
    <row r="659" spans="1:5" x14ac:dyDescent="0.25">
      <c r="A659" s="8"/>
      <c r="B659" s="8"/>
      <c r="C659" s="8"/>
      <c r="D659" s="8"/>
      <c r="E659" s="8"/>
    </row>
    <row r="660" spans="1:5" x14ac:dyDescent="0.25">
      <c r="A660" s="8"/>
      <c r="B660" s="8"/>
      <c r="C660" s="8"/>
      <c r="D660" s="8"/>
      <c r="E660" s="8"/>
    </row>
    <row r="661" spans="1:5" x14ac:dyDescent="0.25">
      <c r="A661" s="8"/>
      <c r="B661" s="8"/>
      <c r="C661" s="8"/>
      <c r="D661" s="8"/>
      <c r="E661" s="8"/>
    </row>
    <row r="662" spans="1:5" x14ac:dyDescent="0.25">
      <c r="A662" s="8"/>
      <c r="B662" s="8"/>
      <c r="C662" s="8"/>
      <c r="D662" s="8"/>
      <c r="E662" s="8"/>
    </row>
    <row r="663" spans="1:5" x14ac:dyDescent="0.25">
      <c r="A663" s="8"/>
      <c r="B663" s="8"/>
      <c r="C663" s="8"/>
      <c r="D663" s="8"/>
      <c r="E663" s="8"/>
    </row>
    <row r="664" spans="1:5" x14ac:dyDescent="0.25">
      <c r="A664" s="8"/>
      <c r="B664" s="8"/>
      <c r="C664" s="8"/>
      <c r="D664" s="8"/>
      <c r="E664" s="8"/>
    </row>
    <row r="665" spans="1:5" x14ac:dyDescent="0.25">
      <c r="A665" s="8"/>
      <c r="B665" s="8"/>
      <c r="C665" s="8"/>
      <c r="D665" s="8"/>
      <c r="E665" s="8"/>
    </row>
    <row r="666" spans="1:5" x14ac:dyDescent="0.25">
      <c r="A666" s="8"/>
      <c r="B666" s="8"/>
      <c r="C666" s="8"/>
      <c r="D666" s="8"/>
      <c r="E666" s="8"/>
    </row>
    <row r="667" spans="1:5" x14ac:dyDescent="0.25">
      <c r="A667" s="8"/>
      <c r="B667" s="8"/>
      <c r="C667" s="8"/>
      <c r="D667" s="8"/>
      <c r="E667" s="8"/>
    </row>
    <row r="668" spans="1:5" x14ac:dyDescent="0.25">
      <c r="A668" s="8"/>
      <c r="B668" s="8"/>
      <c r="C668" s="8"/>
      <c r="D668" s="8"/>
      <c r="E668" s="8"/>
    </row>
    <row r="669" spans="1:5" x14ac:dyDescent="0.25">
      <c r="A669" s="8"/>
      <c r="B669" s="8"/>
      <c r="C669" s="8"/>
      <c r="D669" s="8"/>
      <c r="E669" s="8"/>
    </row>
    <row r="670" spans="1:5" x14ac:dyDescent="0.25">
      <c r="A670" s="8"/>
      <c r="B670" s="8"/>
      <c r="C670" s="8"/>
      <c r="D670" s="8"/>
      <c r="E670" s="8"/>
    </row>
    <row r="671" spans="1:5" x14ac:dyDescent="0.25">
      <c r="A671" s="8"/>
      <c r="B671" s="8"/>
      <c r="C671" s="8"/>
      <c r="D671" s="8"/>
      <c r="E671" s="8"/>
    </row>
    <row r="672" spans="1:5" x14ac:dyDescent="0.25">
      <c r="A672" s="8"/>
      <c r="B672" s="8"/>
      <c r="C672" s="8"/>
      <c r="D672" s="8"/>
      <c r="E672" s="8"/>
    </row>
    <row r="673" spans="1:5" x14ac:dyDescent="0.25">
      <c r="A673" s="8"/>
      <c r="B673" s="8"/>
      <c r="C673" s="8"/>
      <c r="D673" s="8"/>
      <c r="E673" s="8"/>
    </row>
    <row r="674" spans="1:5" x14ac:dyDescent="0.25">
      <c r="A674" s="8"/>
      <c r="B674" s="8"/>
      <c r="C674" s="8"/>
      <c r="D674" s="8"/>
      <c r="E674" s="8"/>
    </row>
    <row r="675" spans="1:5" x14ac:dyDescent="0.25">
      <c r="A675" s="8"/>
      <c r="B675" s="8"/>
      <c r="C675" s="8"/>
      <c r="D675" s="8"/>
      <c r="E675" s="8"/>
    </row>
    <row r="676" spans="1:5" x14ac:dyDescent="0.25">
      <c r="A676" s="8"/>
      <c r="B676" s="8"/>
      <c r="C676" s="8"/>
      <c r="D676" s="8"/>
      <c r="E676" s="8"/>
    </row>
    <row r="677" spans="1:5" x14ac:dyDescent="0.25">
      <c r="A677" s="8"/>
      <c r="B677" s="8"/>
      <c r="C677" s="8"/>
      <c r="D677" s="8"/>
      <c r="E677" s="8"/>
    </row>
    <row r="678" spans="1:5" x14ac:dyDescent="0.25">
      <c r="A678" s="8"/>
      <c r="B678" s="8"/>
      <c r="C678" s="8"/>
      <c r="D678" s="8"/>
      <c r="E678" s="8"/>
    </row>
    <row r="679" spans="1:5" x14ac:dyDescent="0.25">
      <c r="A679" s="8"/>
      <c r="B679" s="8"/>
      <c r="C679" s="8"/>
      <c r="D679" s="8"/>
      <c r="E679" s="8"/>
    </row>
    <row r="680" spans="1:5" x14ac:dyDescent="0.25">
      <c r="A680" s="8"/>
      <c r="B680" s="8"/>
      <c r="C680" s="8"/>
      <c r="D680" s="8"/>
      <c r="E680" s="8"/>
    </row>
    <row r="681" spans="1:5" x14ac:dyDescent="0.25">
      <c r="A681" s="8"/>
      <c r="B681" s="8"/>
      <c r="C681" s="8"/>
      <c r="D681" s="8"/>
      <c r="E681" s="8"/>
    </row>
    <row r="682" spans="1:5" x14ac:dyDescent="0.25">
      <c r="A682" s="8"/>
      <c r="B682" s="8"/>
      <c r="C682" s="8"/>
      <c r="D682" s="8"/>
      <c r="E682" s="8"/>
    </row>
    <row r="683" spans="1:5" x14ac:dyDescent="0.25">
      <c r="A683" s="8"/>
      <c r="B683" s="8"/>
      <c r="C683" s="8"/>
      <c r="D683" s="8"/>
      <c r="E683" s="8"/>
    </row>
    <row r="684" spans="1:5" x14ac:dyDescent="0.25">
      <c r="A684" s="8"/>
      <c r="B684" s="8"/>
      <c r="C684" s="8"/>
      <c r="D684" s="8"/>
      <c r="E684" s="8"/>
    </row>
    <row r="685" spans="1:5" x14ac:dyDescent="0.25">
      <c r="A685" s="8"/>
      <c r="B685" s="8"/>
      <c r="C685" s="8"/>
      <c r="D685" s="8"/>
      <c r="E685" s="8"/>
    </row>
    <row r="686" spans="1:5" x14ac:dyDescent="0.25">
      <c r="A686" s="8"/>
      <c r="B686" s="8"/>
      <c r="C686" s="8"/>
      <c r="D686" s="8"/>
      <c r="E686" s="8"/>
    </row>
    <row r="687" spans="1:5" x14ac:dyDescent="0.25">
      <c r="A687" s="8"/>
      <c r="B687" s="8"/>
      <c r="C687" s="8"/>
      <c r="D687" s="8"/>
      <c r="E687" s="8"/>
    </row>
    <row r="688" spans="1:5" x14ac:dyDescent="0.25">
      <c r="A688" s="8"/>
      <c r="B688" s="8"/>
      <c r="C688" s="8"/>
      <c r="D688" s="8"/>
      <c r="E688" s="8"/>
    </row>
    <row r="689" spans="1:5" x14ac:dyDescent="0.25">
      <c r="A689" s="8"/>
      <c r="B689" s="8"/>
      <c r="C689" s="8"/>
      <c r="D689" s="8"/>
      <c r="E689" s="8"/>
    </row>
    <row r="690" spans="1:5" x14ac:dyDescent="0.25">
      <c r="A690" s="8"/>
      <c r="B690" s="8"/>
      <c r="C690" s="8"/>
      <c r="D690" s="8"/>
      <c r="E690" s="8"/>
    </row>
    <row r="691" spans="1:5" x14ac:dyDescent="0.25">
      <c r="A691" s="8"/>
      <c r="B691" s="8"/>
      <c r="C691" s="8"/>
      <c r="D691" s="8"/>
      <c r="E691" s="8"/>
    </row>
    <row r="692" spans="1:5" x14ac:dyDescent="0.25">
      <c r="A692" s="8"/>
      <c r="B692" s="8"/>
      <c r="C692" s="8"/>
      <c r="D692" s="8"/>
      <c r="E692" s="8"/>
    </row>
    <row r="693" spans="1:5" x14ac:dyDescent="0.25">
      <c r="A693" s="8"/>
      <c r="B693" s="8"/>
      <c r="C693" s="8"/>
      <c r="D693" s="8"/>
      <c r="E693" s="8"/>
    </row>
    <row r="694" spans="1:5" x14ac:dyDescent="0.25">
      <c r="A694" s="8"/>
      <c r="B694" s="8"/>
      <c r="C694" s="8"/>
      <c r="D694" s="8"/>
      <c r="E694" s="8"/>
    </row>
    <row r="695" spans="1:5" x14ac:dyDescent="0.25">
      <c r="A695" s="8"/>
      <c r="B695" s="8"/>
      <c r="C695" s="8"/>
      <c r="D695" s="8"/>
      <c r="E695" s="8"/>
    </row>
    <row r="696" spans="1:5" x14ac:dyDescent="0.25">
      <c r="A696" s="8"/>
      <c r="B696" s="8"/>
      <c r="C696" s="8"/>
      <c r="D696" s="8"/>
      <c r="E696" s="8"/>
    </row>
    <row r="697" spans="1:5" x14ac:dyDescent="0.25">
      <c r="A697" s="8"/>
      <c r="B697" s="8"/>
      <c r="C697" s="8"/>
      <c r="D697" s="8"/>
      <c r="E697" s="8"/>
    </row>
    <row r="698" spans="1:5" x14ac:dyDescent="0.25">
      <c r="A698" s="8"/>
      <c r="B698" s="8"/>
      <c r="C698" s="8"/>
      <c r="D698" s="8"/>
      <c r="E698" s="8"/>
    </row>
    <row r="699" spans="1:5" x14ac:dyDescent="0.25">
      <c r="A699" s="8"/>
      <c r="B699" s="8"/>
      <c r="C699" s="8"/>
      <c r="D699" s="8"/>
      <c r="E699" s="8"/>
    </row>
    <row r="700" spans="1:5" x14ac:dyDescent="0.25">
      <c r="A700" s="8"/>
      <c r="B700" s="8"/>
      <c r="C700" s="8"/>
      <c r="D700" s="8"/>
      <c r="E700" s="8"/>
    </row>
    <row r="701" spans="1:5" x14ac:dyDescent="0.25">
      <c r="A701" s="8"/>
      <c r="B701" s="8"/>
      <c r="C701" s="8"/>
      <c r="D701" s="8"/>
      <c r="E701" s="8"/>
    </row>
    <row r="702" spans="1:5" x14ac:dyDescent="0.25">
      <c r="A702" s="8"/>
      <c r="B702" s="8"/>
      <c r="C702" s="8"/>
      <c r="D702" s="8"/>
      <c r="E702" s="8"/>
    </row>
    <row r="703" spans="1:5" x14ac:dyDescent="0.25">
      <c r="A703" s="8"/>
      <c r="B703" s="8"/>
      <c r="C703" s="8"/>
      <c r="D703" s="8"/>
      <c r="E703" s="8"/>
    </row>
    <row r="704" spans="1:5" x14ac:dyDescent="0.25">
      <c r="A704" s="8"/>
      <c r="B704" s="8"/>
      <c r="C704" s="8"/>
      <c r="D704" s="8"/>
      <c r="E704" s="8"/>
    </row>
    <row r="705" spans="1:5" x14ac:dyDescent="0.25">
      <c r="A705" s="8"/>
      <c r="B705" s="8"/>
      <c r="C705" s="8"/>
      <c r="D705" s="8"/>
      <c r="E705" s="8"/>
    </row>
    <row r="706" spans="1:5" x14ac:dyDescent="0.25">
      <c r="A706" s="8"/>
      <c r="B706" s="8"/>
      <c r="C706" s="8"/>
      <c r="D706" s="8"/>
      <c r="E706" s="8"/>
    </row>
    <row r="707" spans="1:5" x14ac:dyDescent="0.25">
      <c r="A707" s="8"/>
      <c r="B707" s="8"/>
      <c r="C707" s="8"/>
      <c r="D707" s="8"/>
      <c r="E707" s="8"/>
    </row>
    <row r="708" spans="1:5" x14ac:dyDescent="0.25">
      <c r="A708" s="8"/>
      <c r="B708" s="8"/>
      <c r="C708" s="8"/>
      <c r="D708" s="8"/>
      <c r="E708" s="8"/>
    </row>
    <row r="709" spans="1:5" x14ac:dyDescent="0.25">
      <c r="A709" s="8"/>
      <c r="B709" s="8"/>
      <c r="C709" s="8"/>
      <c r="D709" s="8"/>
      <c r="E709" s="8"/>
    </row>
    <row r="710" spans="1:5" x14ac:dyDescent="0.25">
      <c r="A710" s="8"/>
      <c r="B710" s="8"/>
      <c r="C710" s="8"/>
      <c r="D710" s="8"/>
      <c r="E710" s="8"/>
    </row>
    <row r="711" spans="1:5" x14ac:dyDescent="0.25">
      <c r="A711" s="8"/>
      <c r="B711" s="8"/>
      <c r="C711" s="8"/>
      <c r="D711" s="8"/>
      <c r="E711" s="8"/>
    </row>
    <row r="712" spans="1:5" x14ac:dyDescent="0.25">
      <c r="A712" s="8"/>
      <c r="B712" s="8"/>
      <c r="C712" s="8"/>
      <c r="D712" s="8"/>
      <c r="E712" s="8"/>
    </row>
    <row r="713" spans="1:5" x14ac:dyDescent="0.25">
      <c r="A713" s="8"/>
      <c r="B713" s="8"/>
      <c r="C713" s="8"/>
      <c r="D713" s="8"/>
      <c r="E713" s="8"/>
    </row>
    <row r="714" spans="1:5" x14ac:dyDescent="0.25">
      <c r="A714" s="8"/>
      <c r="B714" s="8"/>
      <c r="C714" s="8"/>
      <c r="D714" s="8"/>
      <c r="E714" s="8"/>
    </row>
    <row r="715" spans="1:5" x14ac:dyDescent="0.25">
      <c r="A715" s="8"/>
      <c r="B715" s="8"/>
      <c r="C715" s="8"/>
      <c r="D715" s="8"/>
      <c r="E715" s="8"/>
    </row>
    <row r="716" spans="1:5" x14ac:dyDescent="0.25">
      <c r="A716" s="8"/>
      <c r="B716" s="8"/>
      <c r="C716" s="8"/>
      <c r="D716" s="8"/>
      <c r="E716" s="8"/>
    </row>
    <row r="717" spans="1:5" x14ac:dyDescent="0.25">
      <c r="A717" s="8"/>
      <c r="B717" s="8"/>
      <c r="C717" s="8"/>
      <c r="D717" s="8"/>
      <c r="E717" s="8"/>
    </row>
    <row r="718" spans="1:5" x14ac:dyDescent="0.25">
      <c r="A718" s="8"/>
      <c r="B718" s="8"/>
      <c r="C718" s="8"/>
      <c r="D718" s="8"/>
      <c r="E718" s="8"/>
    </row>
    <row r="719" spans="1:5" x14ac:dyDescent="0.25">
      <c r="A719" s="8"/>
      <c r="B719" s="8"/>
      <c r="C719" s="8"/>
      <c r="D719" s="8"/>
      <c r="E719" s="8"/>
    </row>
    <row r="720" spans="1:5" x14ac:dyDescent="0.25">
      <c r="A720" s="8"/>
      <c r="B720" s="8"/>
      <c r="C720" s="8"/>
      <c r="D720" s="8"/>
      <c r="E720" s="8"/>
    </row>
    <row r="721" spans="1:5" x14ac:dyDescent="0.25">
      <c r="A721" s="8"/>
      <c r="B721" s="8"/>
      <c r="C721" s="8"/>
      <c r="D721" s="8"/>
      <c r="E721" s="8"/>
    </row>
    <row r="722" spans="1:5" x14ac:dyDescent="0.25">
      <c r="A722" s="8"/>
      <c r="B722" s="8"/>
      <c r="C722" s="8"/>
      <c r="D722" s="8"/>
      <c r="E722" s="8"/>
    </row>
    <row r="723" spans="1:5" x14ac:dyDescent="0.25">
      <c r="A723" s="8"/>
      <c r="B723" s="8"/>
      <c r="C723" s="8"/>
      <c r="D723" s="8"/>
      <c r="E723" s="8"/>
    </row>
    <row r="724" spans="1:5" x14ac:dyDescent="0.25">
      <c r="A724" s="8"/>
      <c r="B724" s="8"/>
      <c r="C724" s="8"/>
      <c r="D724" s="8"/>
      <c r="E724" s="8"/>
    </row>
    <row r="725" spans="1:5" x14ac:dyDescent="0.25">
      <c r="A725" s="8"/>
      <c r="B725" s="8"/>
      <c r="C725" s="8"/>
      <c r="D725" s="8"/>
      <c r="E725" s="8"/>
    </row>
    <row r="726" spans="1:5" x14ac:dyDescent="0.25">
      <c r="A726" s="8"/>
      <c r="B726" s="8"/>
      <c r="C726" s="8"/>
      <c r="D726" s="8"/>
      <c r="E726" s="8"/>
    </row>
    <row r="727" spans="1:5" x14ac:dyDescent="0.25">
      <c r="A727" s="8"/>
      <c r="B727" s="8"/>
      <c r="C727" s="8"/>
      <c r="D727" s="8"/>
      <c r="E727" s="8"/>
    </row>
    <row r="728" spans="1:5" x14ac:dyDescent="0.25">
      <c r="A728" s="8"/>
      <c r="B728" s="8"/>
      <c r="C728" s="8"/>
      <c r="D728" s="8"/>
      <c r="E728" s="8"/>
    </row>
    <row r="729" spans="1:5" x14ac:dyDescent="0.25">
      <c r="A729" s="8"/>
      <c r="B729" s="8"/>
      <c r="C729" s="8"/>
      <c r="D729" s="8"/>
      <c r="E729" s="8"/>
    </row>
    <row r="730" spans="1:5" x14ac:dyDescent="0.25">
      <c r="A730" s="8"/>
      <c r="B730" s="8"/>
      <c r="C730" s="8"/>
      <c r="D730" s="8"/>
      <c r="E730" s="8"/>
    </row>
    <row r="731" spans="1:5" x14ac:dyDescent="0.25">
      <c r="A731" s="8"/>
      <c r="B731" s="8"/>
      <c r="C731" s="8"/>
      <c r="D731" s="8"/>
      <c r="E731" s="8"/>
    </row>
    <row r="732" spans="1:5" x14ac:dyDescent="0.25">
      <c r="A732" s="8"/>
      <c r="B732" s="8"/>
      <c r="C732" s="8"/>
      <c r="D732" s="8"/>
      <c r="E732" s="8"/>
    </row>
    <row r="733" spans="1:5" x14ac:dyDescent="0.25">
      <c r="A733" s="8"/>
      <c r="B733" s="8"/>
      <c r="C733" s="8"/>
      <c r="D733" s="8"/>
      <c r="E733" s="8"/>
    </row>
    <row r="734" spans="1:5" x14ac:dyDescent="0.25">
      <c r="A734" s="8"/>
      <c r="B734" s="8"/>
      <c r="C734" s="8"/>
      <c r="D734" s="8"/>
      <c r="E734" s="8"/>
    </row>
    <row r="735" spans="1:5" x14ac:dyDescent="0.25">
      <c r="A735" s="8"/>
      <c r="B735" s="8"/>
      <c r="C735" s="8"/>
      <c r="D735" s="8"/>
      <c r="E735" s="8"/>
    </row>
    <row r="736" spans="1:5" x14ac:dyDescent="0.25">
      <c r="A736" s="8"/>
      <c r="B736" s="8"/>
      <c r="C736" s="8"/>
      <c r="D736" s="8"/>
      <c r="E736" s="8"/>
    </row>
    <row r="737" spans="1:5" x14ac:dyDescent="0.25">
      <c r="A737" s="8"/>
      <c r="B737" s="8"/>
      <c r="C737" s="8"/>
      <c r="D737" s="8"/>
      <c r="E737" s="8"/>
    </row>
    <row r="738" spans="1:5" x14ac:dyDescent="0.25">
      <c r="A738" s="8"/>
      <c r="B738" s="8"/>
      <c r="C738" s="8"/>
      <c r="D738" s="8"/>
      <c r="E738" s="8"/>
    </row>
    <row r="739" spans="1:5" x14ac:dyDescent="0.25">
      <c r="A739" s="8"/>
      <c r="B739" s="8"/>
      <c r="C739" s="8"/>
      <c r="D739" s="8"/>
      <c r="E739" s="8"/>
    </row>
    <row r="740" spans="1:5" x14ac:dyDescent="0.25">
      <c r="A740" s="8"/>
      <c r="B740" s="8"/>
      <c r="C740" s="8"/>
      <c r="D740" s="8"/>
      <c r="E740" s="8"/>
    </row>
    <row r="741" spans="1:5" x14ac:dyDescent="0.25">
      <c r="A741" s="8"/>
      <c r="B741" s="8"/>
      <c r="C741" s="8"/>
      <c r="D741" s="8"/>
      <c r="E741" s="8"/>
    </row>
    <row r="742" spans="1:5" x14ac:dyDescent="0.25">
      <c r="A742" s="8"/>
      <c r="B742" s="8"/>
      <c r="C742" s="8"/>
      <c r="D742" s="8"/>
      <c r="E742" s="8"/>
    </row>
    <row r="743" spans="1:5" x14ac:dyDescent="0.25">
      <c r="A743" s="8"/>
      <c r="B743" s="8"/>
      <c r="C743" s="8"/>
      <c r="D743" s="8"/>
      <c r="E743" s="8"/>
    </row>
    <row r="744" spans="1:5" x14ac:dyDescent="0.25">
      <c r="A744" s="8"/>
      <c r="B744" s="8"/>
      <c r="C744" s="8"/>
      <c r="D744" s="8"/>
      <c r="E744" s="8"/>
    </row>
    <row r="745" spans="1:5" x14ac:dyDescent="0.25">
      <c r="A745" s="8"/>
      <c r="B745" s="8"/>
      <c r="C745" s="8"/>
      <c r="D745" s="8"/>
      <c r="E745" s="8"/>
    </row>
    <row r="746" spans="1:5" x14ac:dyDescent="0.25">
      <c r="A746" s="8"/>
      <c r="B746" s="8"/>
      <c r="C746" s="8"/>
      <c r="D746" s="8"/>
      <c r="E746" s="8"/>
    </row>
    <row r="747" spans="1:5" x14ac:dyDescent="0.25">
      <c r="A747" s="8"/>
      <c r="B747" s="8"/>
      <c r="C747" s="8"/>
      <c r="D747" s="8"/>
      <c r="E747" s="8"/>
    </row>
    <row r="748" spans="1:5" x14ac:dyDescent="0.25">
      <c r="A748" s="8"/>
      <c r="B748" s="8"/>
      <c r="C748" s="8"/>
      <c r="D748" s="8"/>
      <c r="E748" s="8"/>
    </row>
    <row r="749" spans="1:5" x14ac:dyDescent="0.25">
      <c r="A749" s="8"/>
      <c r="B749" s="8"/>
      <c r="C749" s="8"/>
      <c r="D749" s="8"/>
      <c r="E749" s="8"/>
    </row>
    <row r="750" spans="1:5" x14ac:dyDescent="0.25">
      <c r="A750" s="8"/>
      <c r="B750" s="8"/>
      <c r="C750" s="8"/>
      <c r="D750" s="8"/>
      <c r="E750" s="8"/>
    </row>
    <row r="751" spans="1:5" x14ac:dyDescent="0.25">
      <c r="A751" s="8"/>
      <c r="B751" s="8"/>
      <c r="C751" s="8"/>
      <c r="D751" s="8"/>
      <c r="E751" s="8"/>
    </row>
    <row r="752" spans="1:5" x14ac:dyDescent="0.25">
      <c r="A752" s="8"/>
      <c r="B752" s="8"/>
      <c r="C752" s="8"/>
      <c r="D752" s="8"/>
      <c r="E752" s="8"/>
    </row>
    <row r="753" spans="1:5" x14ac:dyDescent="0.25">
      <c r="A753" s="8"/>
      <c r="B753" s="8"/>
      <c r="C753" s="8"/>
      <c r="D753" s="8"/>
      <c r="E753" s="8"/>
    </row>
    <row r="754" spans="1:5" x14ac:dyDescent="0.25">
      <c r="A754" s="8"/>
      <c r="B754" s="8"/>
      <c r="C754" s="8"/>
      <c r="D754" s="8"/>
      <c r="E754" s="8"/>
    </row>
    <row r="755" spans="1:5" x14ac:dyDescent="0.25">
      <c r="A755" s="8"/>
      <c r="B755" s="8"/>
      <c r="C755" s="8"/>
      <c r="D755" s="8"/>
      <c r="E755" s="8"/>
    </row>
    <row r="756" spans="1:5" x14ac:dyDescent="0.25">
      <c r="A756" s="8"/>
      <c r="B756" s="8"/>
      <c r="C756" s="8"/>
      <c r="D756" s="8"/>
      <c r="E756" s="8"/>
    </row>
    <row r="757" spans="1:5" x14ac:dyDescent="0.25">
      <c r="A757" s="8"/>
      <c r="B757" s="8"/>
      <c r="C757" s="8"/>
      <c r="D757" s="8"/>
      <c r="E757" s="8"/>
    </row>
    <row r="758" spans="1:5" x14ac:dyDescent="0.25">
      <c r="A758" s="8"/>
      <c r="B758" s="8"/>
      <c r="C758" s="8"/>
      <c r="D758" s="8"/>
      <c r="E758" s="8"/>
    </row>
    <row r="759" spans="1:5" x14ac:dyDescent="0.25">
      <c r="A759" s="8"/>
      <c r="B759" s="8"/>
      <c r="C759" s="8"/>
      <c r="D759" s="8"/>
      <c r="E759" s="8"/>
    </row>
    <row r="760" spans="1:5" x14ac:dyDescent="0.25">
      <c r="A760" s="8"/>
      <c r="B760" s="8"/>
      <c r="C760" s="8"/>
      <c r="D760" s="8"/>
      <c r="E760" s="8"/>
    </row>
    <row r="761" spans="1:5" x14ac:dyDescent="0.25">
      <c r="A761" s="8"/>
      <c r="B761" s="8"/>
      <c r="C761" s="8"/>
      <c r="D761" s="8"/>
      <c r="E761" s="8"/>
    </row>
    <row r="762" spans="1:5" x14ac:dyDescent="0.25">
      <c r="A762" s="8"/>
      <c r="B762" s="8"/>
      <c r="C762" s="8"/>
      <c r="D762" s="8"/>
      <c r="E762" s="8"/>
    </row>
    <row r="763" spans="1:5" x14ac:dyDescent="0.25">
      <c r="A763" s="8"/>
      <c r="B763" s="8"/>
      <c r="C763" s="8"/>
      <c r="D763" s="8"/>
      <c r="E763" s="8"/>
    </row>
    <row r="764" spans="1:5" x14ac:dyDescent="0.25">
      <c r="A764" s="8"/>
      <c r="B764" s="8"/>
      <c r="C764" s="8"/>
      <c r="D764" s="8"/>
      <c r="E764" s="8"/>
    </row>
    <row r="765" spans="1:5" x14ac:dyDescent="0.25">
      <c r="A765" s="8"/>
      <c r="B765" s="8"/>
      <c r="C765" s="8"/>
      <c r="D765" s="8"/>
      <c r="E765" s="8"/>
    </row>
    <row r="766" spans="1:5" x14ac:dyDescent="0.25">
      <c r="A766" s="8"/>
      <c r="B766" s="8"/>
      <c r="C766" s="8"/>
      <c r="D766" s="8"/>
      <c r="E766" s="8"/>
    </row>
    <row r="767" spans="1:5" x14ac:dyDescent="0.25">
      <c r="A767" s="8"/>
      <c r="B767" s="8"/>
      <c r="C767" s="8"/>
      <c r="D767" s="8"/>
      <c r="E767" s="8"/>
    </row>
    <row r="768" spans="1:5" x14ac:dyDescent="0.25">
      <c r="A768" s="8"/>
      <c r="B768" s="8"/>
      <c r="C768" s="8"/>
      <c r="D768" s="8"/>
      <c r="E768" s="8"/>
    </row>
    <row r="769" spans="1:5" x14ac:dyDescent="0.25">
      <c r="A769" s="8"/>
      <c r="B769" s="8"/>
      <c r="C769" s="8"/>
      <c r="D769" s="8"/>
      <c r="E769" s="8"/>
    </row>
    <row r="770" spans="1:5" x14ac:dyDescent="0.25">
      <c r="A770" s="8"/>
      <c r="B770" s="8"/>
      <c r="C770" s="8"/>
      <c r="D770" s="8"/>
      <c r="E770" s="8"/>
    </row>
    <row r="771" spans="1:5" x14ac:dyDescent="0.25">
      <c r="A771" s="8"/>
      <c r="B771" s="8"/>
      <c r="C771" s="8"/>
      <c r="D771" s="8"/>
      <c r="E771" s="8"/>
    </row>
    <row r="772" spans="1:5" x14ac:dyDescent="0.25">
      <c r="A772" s="8"/>
      <c r="B772" s="8"/>
      <c r="C772" s="8"/>
      <c r="D772" s="8"/>
      <c r="E772" s="8"/>
    </row>
    <row r="773" spans="1:5" x14ac:dyDescent="0.25">
      <c r="A773" s="8"/>
      <c r="B773" s="8"/>
      <c r="C773" s="8"/>
      <c r="D773" s="8"/>
      <c r="E773" s="8"/>
    </row>
    <row r="774" spans="1:5" x14ac:dyDescent="0.25">
      <c r="A774" s="8"/>
      <c r="B774" s="8"/>
      <c r="C774" s="8"/>
      <c r="D774" s="8"/>
      <c r="E774" s="8"/>
    </row>
    <row r="775" spans="1:5" x14ac:dyDescent="0.25">
      <c r="A775" s="8"/>
      <c r="B775" s="8"/>
      <c r="C775" s="8"/>
      <c r="D775" s="8"/>
      <c r="E775" s="8"/>
    </row>
    <row r="776" spans="1:5" x14ac:dyDescent="0.25">
      <c r="A776" s="8"/>
      <c r="B776" s="8"/>
      <c r="C776" s="8"/>
      <c r="D776" s="8"/>
      <c r="E776" s="8"/>
    </row>
    <row r="777" spans="1:5" x14ac:dyDescent="0.25">
      <c r="A777" s="8"/>
      <c r="B777" s="8"/>
      <c r="C777" s="8"/>
      <c r="D777" s="8"/>
      <c r="E777" s="8"/>
    </row>
    <row r="778" spans="1:5" x14ac:dyDescent="0.25">
      <c r="A778" s="8"/>
      <c r="B778" s="8"/>
      <c r="C778" s="8"/>
      <c r="D778" s="8"/>
      <c r="E778" s="8"/>
    </row>
    <row r="779" spans="1:5" x14ac:dyDescent="0.25">
      <c r="A779" s="8"/>
      <c r="B779" s="8"/>
      <c r="C779" s="8"/>
      <c r="D779" s="8"/>
      <c r="E779" s="8"/>
    </row>
    <row r="780" spans="1:5" x14ac:dyDescent="0.25">
      <c r="A780" s="8"/>
      <c r="B780" s="8"/>
      <c r="C780" s="8"/>
      <c r="D780" s="8"/>
      <c r="E780" s="8"/>
    </row>
    <row r="781" spans="1:5" x14ac:dyDescent="0.25">
      <c r="A781" s="8"/>
      <c r="B781" s="8"/>
      <c r="C781" s="8"/>
      <c r="D781" s="8"/>
      <c r="E781" s="8"/>
    </row>
    <row r="782" spans="1:5" x14ac:dyDescent="0.25">
      <c r="A782" s="8"/>
      <c r="B782" s="8"/>
      <c r="C782" s="8"/>
      <c r="D782" s="8"/>
      <c r="E782" s="8"/>
    </row>
    <row r="783" spans="1:5" x14ac:dyDescent="0.25">
      <c r="A783" s="8"/>
      <c r="B783" s="8"/>
      <c r="C783" s="8"/>
      <c r="D783" s="8"/>
      <c r="E783" s="8"/>
    </row>
    <row r="784" spans="1:5" x14ac:dyDescent="0.25">
      <c r="A784" s="8"/>
      <c r="B784" s="8"/>
      <c r="C784" s="8"/>
      <c r="D784" s="8"/>
      <c r="E784" s="8"/>
    </row>
    <row r="785" spans="1:5" x14ac:dyDescent="0.25">
      <c r="A785" s="8"/>
      <c r="B785" s="8"/>
      <c r="C785" s="8"/>
      <c r="D785" s="8"/>
      <c r="E785" s="8"/>
    </row>
    <row r="786" spans="1:5" x14ac:dyDescent="0.25">
      <c r="A786" s="8"/>
      <c r="B786" s="8"/>
      <c r="C786" s="8"/>
      <c r="D786" s="8"/>
      <c r="E786" s="8"/>
    </row>
    <row r="787" spans="1:5" x14ac:dyDescent="0.25">
      <c r="A787" s="8"/>
      <c r="B787" s="8"/>
      <c r="C787" s="8"/>
      <c r="D787" s="8"/>
      <c r="E787" s="8"/>
    </row>
    <row r="788" spans="1:5" x14ac:dyDescent="0.25">
      <c r="A788" s="8"/>
      <c r="B788" s="8"/>
      <c r="C788" s="8"/>
      <c r="D788" s="8"/>
      <c r="E788" s="8"/>
    </row>
    <row r="789" spans="1:5" x14ac:dyDescent="0.25">
      <c r="A789" s="8"/>
      <c r="B789" s="8"/>
      <c r="C789" s="8"/>
      <c r="D789" s="8"/>
      <c r="E789" s="8"/>
    </row>
    <row r="790" spans="1:5" x14ac:dyDescent="0.25">
      <c r="A790" s="8"/>
      <c r="B790" s="8"/>
      <c r="C790" s="8"/>
      <c r="D790" s="8"/>
      <c r="E790" s="8"/>
    </row>
    <row r="791" spans="1:5" x14ac:dyDescent="0.25">
      <c r="A791" s="8"/>
      <c r="B791" s="8"/>
      <c r="C791" s="8"/>
      <c r="D791" s="8"/>
      <c r="E791" s="8"/>
    </row>
    <row r="792" spans="1:5" x14ac:dyDescent="0.25">
      <c r="A792" s="8"/>
      <c r="B792" s="8"/>
      <c r="C792" s="8"/>
      <c r="D792" s="8"/>
      <c r="E792" s="8"/>
    </row>
    <row r="793" spans="1:5" x14ac:dyDescent="0.25">
      <c r="A793" s="8"/>
      <c r="B793" s="8"/>
      <c r="C793" s="8"/>
      <c r="D793" s="8"/>
      <c r="E793" s="8"/>
    </row>
    <row r="794" spans="1:5" x14ac:dyDescent="0.25">
      <c r="A794" s="8"/>
      <c r="B794" s="8"/>
      <c r="C794" s="8"/>
      <c r="D794" s="8"/>
      <c r="E794" s="8"/>
    </row>
    <row r="795" spans="1:5" x14ac:dyDescent="0.25">
      <c r="A795" s="8"/>
      <c r="B795" s="8"/>
      <c r="C795" s="8"/>
      <c r="D795" s="8"/>
      <c r="E795" s="8"/>
    </row>
    <row r="796" spans="1:5" x14ac:dyDescent="0.25">
      <c r="A796" s="8"/>
      <c r="B796" s="8"/>
      <c r="C796" s="8"/>
      <c r="D796" s="8"/>
      <c r="E796" s="8"/>
    </row>
    <row r="797" spans="1:5" x14ac:dyDescent="0.25">
      <c r="A797" s="8"/>
      <c r="B797" s="8"/>
      <c r="C797" s="8"/>
      <c r="D797" s="8"/>
      <c r="E797" s="8"/>
    </row>
    <row r="798" spans="1:5" x14ac:dyDescent="0.25">
      <c r="A798" s="8"/>
      <c r="B798" s="8"/>
      <c r="C798" s="8"/>
      <c r="D798" s="8"/>
      <c r="E798" s="8"/>
    </row>
    <row r="799" spans="1:5" x14ac:dyDescent="0.25">
      <c r="A799" s="8"/>
      <c r="B799" s="8"/>
      <c r="C799" s="8"/>
      <c r="D799" s="8"/>
      <c r="E799" s="8"/>
    </row>
    <row r="800" spans="1:5" x14ac:dyDescent="0.25">
      <c r="A800" s="8"/>
      <c r="B800" s="8"/>
      <c r="C800" s="8"/>
      <c r="D800" s="8"/>
      <c r="E800" s="8"/>
    </row>
    <row r="801" spans="1:5" x14ac:dyDescent="0.25">
      <c r="A801" s="8"/>
      <c r="B801" s="8"/>
      <c r="C801" s="8"/>
      <c r="D801" s="8"/>
      <c r="E801" s="8"/>
    </row>
    <row r="802" spans="1:5" x14ac:dyDescent="0.25">
      <c r="A802" s="8"/>
      <c r="B802" s="8"/>
      <c r="C802" s="8"/>
      <c r="D802" s="8"/>
      <c r="E802" s="8"/>
    </row>
    <row r="803" spans="1:5" x14ac:dyDescent="0.25">
      <c r="A803" s="8"/>
      <c r="B803" s="8"/>
      <c r="C803" s="8"/>
      <c r="D803" s="8"/>
      <c r="E803" s="8"/>
    </row>
    <row r="804" spans="1:5" x14ac:dyDescent="0.25">
      <c r="A804" s="8"/>
      <c r="B804" s="8"/>
      <c r="C804" s="8"/>
      <c r="D804" s="8"/>
      <c r="E804" s="8"/>
    </row>
    <row r="805" spans="1:5" x14ac:dyDescent="0.25">
      <c r="A805" s="8"/>
      <c r="B805" s="8"/>
      <c r="C805" s="8"/>
      <c r="D805" s="8"/>
      <c r="E805" s="8"/>
    </row>
    <row r="806" spans="1:5" x14ac:dyDescent="0.25">
      <c r="A806" s="8"/>
      <c r="B806" s="8"/>
      <c r="C806" s="8"/>
      <c r="D806" s="8"/>
      <c r="E806" s="8"/>
    </row>
    <row r="807" spans="1:5" x14ac:dyDescent="0.25">
      <c r="A807" s="8"/>
      <c r="B807" s="8"/>
      <c r="C807" s="8"/>
      <c r="D807" s="8"/>
      <c r="E807" s="8"/>
    </row>
    <row r="808" spans="1:5" x14ac:dyDescent="0.25">
      <c r="A808" s="8"/>
      <c r="B808" s="8"/>
      <c r="C808" s="8"/>
      <c r="D808" s="8"/>
      <c r="E808" s="8"/>
    </row>
    <row r="809" spans="1:5" x14ac:dyDescent="0.25">
      <c r="A809" s="8"/>
      <c r="B809" s="8"/>
      <c r="C809" s="8"/>
      <c r="D809" s="8"/>
      <c r="E809" s="8"/>
    </row>
    <row r="810" spans="1:5" x14ac:dyDescent="0.25">
      <c r="A810" s="8"/>
      <c r="B810" s="8"/>
      <c r="C810" s="8"/>
      <c r="D810" s="8"/>
      <c r="E810" s="8"/>
    </row>
    <row r="811" spans="1:5" x14ac:dyDescent="0.25">
      <c r="A811" s="8"/>
      <c r="B811" s="8"/>
      <c r="C811" s="8"/>
      <c r="D811" s="8"/>
      <c r="E811" s="8"/>
    </row>
    <row r="812" spans="1:5" x14ac:dyDescent="0.25">
      <c r="A812" s="8"/>
      <c r="B812" s="8"/>
      <c r="C812" s="8"/>
      <c r="D812" s="8"/>
      <c r="E812" s="8"/>
    </row>
    <row r="813" spans="1:5" x14ac:dyDescent="0.25">
      <c r="A813" s="8"/>
      <c r="B813" s="8"/>
      <c r="C813" s="8"/>
      <c r="D813" s="8"/>
      <c r="E813" s="8"/>
    </row>
    <row r="814" spans="1:5" x14ac:dyDescent="0.25">
      <c r="A814" s="8"/>
      <c r="B814" s="8"/>
      <c r="C814" s="8"/>
      <c r="D814" s="8"/>
      <c r="E814" s="8"/>
    </row>
    <row r="815" spans="1:5" x14ac:dyDescent="0.25">
      <c r="A815" s="8"/>
      <c r="B815" s="8"/>
      <c r="C815" s="8"/>
      <c r="D815" s="8"/>
      <c r="E815" s="8"/>
    </row>
    <row r="816" spans="1:5" x14ac:dyDescent="0.25">
      <c r="A816" s="8"/>
      <c r="B816" s="8"/>
      <c r="C816" s="8"/>
      <c r="D816" s="8"/>
      <c r="E816" s="8"/>
    </row>
    <row r="817" spans="1:5" x14ac:dyDescent="0.25">
      <c r="A817" s="8"/>
      <c r="B817" s="8"/>
      <c r="C817" s="8"/>
      <c r="D817" s="8"/>
      <c r="E817" s="8"/>
    </row>
    <row r="818" spans="1:5" x14ac:dyDescent="0.25">
      <c r="A818" s="8"/>
      <c r="B818" s="8"/>
      <c r="C818" s="8"/>
      <c r="D818" s="8"/>
      <c r="E818" s="8"/>
    </row>
    <row r="819" spans="1:5" x14ac:dyDescent="0.25">
      <c r="A819" s="8"/>
      <c r="B819" s="8"/>
      <c r="C819" s="8"/>
      <c r="D819" s="8"/>
      <c r="E819" s="8"/>
    </row>
    <row r="820" spans="1:5" x14ac:dyDescent="0.25">
      <c r="A820" s="8"/>
      <c r="B820" s="8"/>
      <c r="C820" s="8"/>
      <c r="D820" s="8"/>
      <c r="E820" s="8"/>
    </row>
    <row r="821" spans="1:5" x14ac:dyDescent="0.25">
      <c r="A821" s="8"/>
      <c r="B821" s="8"/>
      <c r="C821" s="8"/>
      <c r="D821" s="8"/>
      <c r="E821" s="8"/>
    </row>
    <row r="822" spans="1:5" x14ac:dyDescent="0.25">
      <c r="A822" s="8"/>
      <c r="B822" s="8"/>
      <c r="C822" s="8"/>
      <c r="D822" s="8"/>
      <c r="E822" s="8"/>
    </row>
    <row r="823" spans="1:5" x14ac:dyDescent="0.25">
      <c r="A823" s="8"/>
      <c r="B823" s="8"/>
      <c r="C823" s="8"/>
      <c r="D823" s="8"/>
      <c r="E823" s="8"/>
    </row>
    <row r="824" spans="1:5" x14ac:dyDescent="0.25">
      <c r="A824" s="8"/>
      <c r="B824" s="8"/>
      <c r="C824" s="8"/>
      <c r="D824" s="8"/>
      <c r="E824" s="8"/>
    </row>
    <row r="825" spans="1:5" x14ac:dyDescent="0.25">
      <c r="A825" s="8"/>
      <c r="B825" s="8"/>
      <c r="C825" s="8"/>
      <c r="D825" s="8"/>
      <c r="E825" s="8"/>
    </row>
    <row r="826" spans="1:5" x14ac:dyDescent="0.25">
      <c r="A826" s="8"/>
      <c r="B826" s="8"/>
      <c r="C826" s="8"/>
      <c r="D826" s="8"/>
      <c r="E826" s="8"/>
    </row>
    <row r="827" spans="1:5" x14ac:dyDescent="0.25">
      <c r="A827" s="8"/>
      <c r="B827" s="8"/>
      <c r="C827" s="8"/>
      <c r="D827" s="8"/>
      <c r="E827" s="8"/>
    </row>
    <row r="828" spans="1:5" x14ac:dyDescent="0.25">
      <c r="A828" s="8"/>
      <c r="B828" s="8"/>
      <c r="C828" s="8"/>
      <c r="D828" s="8"/>
      <c r="E828" s="8"/>
    </row>
    <row r="829" spans="1:5" x14ac:dyDescent="0.25">
      <c r="A829" s="8"/>
      <c r="B829" s="8"/>
      <c r="C829" s="8"/>
      <c r="D829" s="8"/>
      <c r="E829" s="8"/>
    </row>
    <row r="830" spans="1:5" x14ac:dyDescent="0.25">
      <c r="A830" s="8"/>
      <c r="B830" s="8"/>
      <c r="C830" s="8"/>
      <c r="D830" s="8"/>
      <c r="E830" s="8"/>
    </row>
    <row r="831" spans="1:5" x14ac:dyDescent="0.25">
      <c r="A831" s="8"/>
      <c r="B831" s="8"/>
      <c r="C831" s="8"/>
      <c r="D831" s="8"/>
      <c r="E831" s="8"/>
    </row>
    <row r="832" spans="1:5" x14ac:dyDescent="0.25">
      <c r="A832" s="8"/>
      <c r="B832" s="8"/>
      <c r="C832" s="8"/>
      <c r="D832" s="8"/>
      <c r="E832" s="8"/>
    </row>
    <row r="833" spans="1:5" x14ac:dyDescent="0.25">
      <c r="A833" s="8"/>
      <c r="B833" s="8"/>
      <c r="C833" s="8"/>
      <c r="D833" s="8"/>
      <c r="E833" s="8"/>
    </row>
    <row r="834" spans="1:5" x14ac:dyDescent="0.25">
      <c r="A834" s="8"/>
      <c r="B834" s="8"/>
      <c r="C834" s="8"/>
      <c r="D834" s="8"/>
      <c r="E834" s="8"/>
    </row>
    <row r="835" spans="1:5" x14ac:dyDescent="0.25">
      <c r="A835" s="8"/>
      <c r="B835" s="8"/>
      <c r="C835" s="8"/>
      <c r="D835" s="8"/>
      <c r="E835" s="8"/>
    </row>
    <row r="836" spans="1:5" x14ac:dyDescent="0.25">
      <c r="A836" s="8"/>
      <c r="B836" s="8"/>
      <c r="C836" s="8"/>
      <c r="D836" s="8"/>
      <c r="E836" s="8"/>
    </row>
    <row r="837" spans="1:5" x14ac:dyDescent="0.25">
      <c r="A837" s="8"/>
      <c r="B837" s="8"/>
      <c r="C837" s="8"/>
      <c r="D837" s="8"/>
      <c r="E837" s="8"/>
    </row>
    <row r="838" spans="1:5" x14ac:dyDescent="0.25">
      <c r="A838" s="8"/>
      <c r="B838" s="8"/>
      <c r="C838" s="8"/>
      <c r="D838" s="8"/>
      <c r="E838" s="8"/>
    </row>
    <row r="839" spans="1:5" x14ac:dyDescent="0.25">
      <c r="A839" s="8"/>
      <c r="B839" s="8"/>
      <c r="C839" s="8"/>
      <c r="D839" s="8"/>
      <c r="E839" s="8"/>
    </row>
    <row r="840" spans="1:5" x14ac:dyDescent="0.25">
      <c r="A840" s="8"/>
      <c r="B840" s="8"/>
      <c r="C840" s="8"/>
      <c r="D840" s="8"/>
      <c r="E840" s="8"/>
    </row>
    <row r="841" spans="1:5" x14ac:dyDescent="0.25">
      <c r="A841" s="8"/>
      <c r="B841" s="8"/>
      <c r="C841" s="8"/>
      <c r="D841" s="8"/>
      <c r="E841" s="8"/>
    </row>
    <row r="842" spans="1:5" x14ac:dyDescent="0.25">
      <c r="A842" s="8"/>
      <c r="B842" s="8"/>
      <c r="C842" s="8"/>
      <c r="D842" s="8"/>
      <c r="E842" s="8"/>
    </row>
    <row r="843" spans="1:5" x14ac:dyDescent="0.25">
      <c r="A843" s="8"/>
      <c r="B843" s="8"/>
      <c r="C843" s="8"/>
      <c r="D843" s="8"/>
      <c r="E843" s="8"/>
    </row>
    <row r="844" spans="1:5" x14ac:dyDescent="0.25">
      <c r="A844" s="8"/>
      <c r="B844" s="8"/>
      <c r="C844" s="8"/>
      <c r="D844" s="8"/>
      <c r="E844" s="8"/>
    </row>
    <row r="845" spans="1:5" x14ac:dyDescent="0.25">
      <c r="A845" s="8"/>
      <c r="B845" s="8"/>
      <c r="C845" s="8"/>
      <c r="D845" s="8"/>
      <c r="E845" s="8"/>
    </row>
    <row r="846" spans="1:5" x14ac:dyDescent="0.25">
      <c r="A846" s="8"/>
      <c r="B846" s="8"/>
      <c r="C846" s="8"/>
      <c r="D846" s="8"/>
      <c r="E846" s="8"/>
    </row>
    <row r="847" spans="1:5" x14ac:dyDescent="0.25">
      <c r="A847" s="8"/>
      <c r="B847" s="8"/>
      <c r="C847" s="8"/>
      <c r="D847" s="8"/>
      <c r="E847" s="8"/>
    </row>
    <row r="848" spans="1:5" x14ac:dyDescent="0.25">
      <c r="A848" s="8"/>
      <c r="B848" s="8"/>
      <c r="C848" s="8"/>
      <c r="D848" s="8"/>
      <c r="E848" s="8"/>
    </row>
    <row r="849" spans="1:5" x14ac:dyDescent="0.25">
      <c r="A849" s="8"/>
      <c r="B849" s="8"/>
      <c r="C849" s="8"/>
      <c r="D849" s="8"/>
      <c r="E849" s="8"/>
    </row>
    <row r="850" spans="1:5" x14ac:dyDescent="0.25">
      <c r="A850" s="8"/>
      <c r="B850" s="8"/>
      <c r="C850" s="8"/>
      <c r="D850" s="8"/>
      <c r="E850" s="8"/>
    </row>
    <row r="851" spans="1:5" x14ac:dyDescent="0.25">
      <c r="A851" s="8"/>
      <c r="B851" s="8"/>
      <c r="C851" s="8"/>
      <c r="D851" s="8"/>
      <c r="E851" s="8"/>
    </row>
    <row r="852" spans="1:5" x14ac:dyDescent="0.25">
      <c r="A852" s="8"/>
      <c r="B852" s="8"/>
      <c r="C852" s="8"/>
      <c r="D852" s="8"/>
      <c r="E852" s="8"/>
    </row>
    <row r="853" spans="1:5" x14ac:dyDescent="0.25">
      <c r="A853" s="8"/>
      <c r="B853" s="8"/>
      <c r="C853" s="8"/>
      <c r="D853" s="8"/>
      <c r="E853" s="8"/>
    </row>
    <row r="854" spans="1:5" x14ac:dyDescent="0.25">
      <c r="A854" s="8"/>
      <c r="B854" s="8"/>
      <c r="C854" s="8"/>
      <c r="D854" s="8"/>
      <c r="E854" s="8"/>
    </row>
    <row r="855" spans="1:5" x14ac:dyDescent="0.25">
      <c r="A855" s="8"/>
      <c r="B855" s="8"/>
      <c r="C855" s="8"/>
      <c r="D855" s="8"/>
      <c r="E855" s="8"/>
    </row>
    <row r="856" spans="1:5" x14ac:dyDescent="0.25">
      <c r="A856" s="8"/>
      <c r="B856" s="8"/>
      <c r="C856" s="8"/>
      <c r="D856" s="8"/>
      <c r="E856" s="8"/>
    </row>
    <row r="857" spans="1:5" x14ac:dyDescent="0.25">
      <c r="A857" s="8"/>
      <c r="B857" s="8"/>
      <c r="C857" s="8"/>
      <c r="D857" s="8"/>
      <c r="E857" s="8"/>
    </row>
    <row r="858" spans="1:5" x14ac:dyDescent="0.25">
      <c r="A858" s="8"/>
      <c r="B858" s="8"/>
      <c r="C858" s="8"/>
      <c r="D858" s="8"/>
      <c r="E858" s="8"/>
    </row>
    <row r="859" spans="1:5" x14ac:dyDescent="0.25">
      <c r="A859" s="8"/>
      <c r="B859" s="8"/>
      <c r="C859" s="8"/>
      <c r="D859" s="8"/>
      <c r="E859" s="8"/>
    </row>
    <row r="860" spans="1:5" x14ac:dyDescent="0.25">
      <c r="A860" s="8"/>
      <c r="B860" s="8"/>
      <c r="C860" s="8"/>
      <c r="D860" s="8"/>
      <c r="E860" s="8"/>
    </row>
    <row r="861" spans="1:5" x14ac:dyDescent="0.25">
      <c r="A861" s="8"/>
      <c r="B861" s="8"/>
      <c r="C861" s="8"/>
      <c r="D861" s="8"/>
      <c r="E861" s="8"/>
    </row>
    <row r="862" spans="1:5" x14ac:dyDescent="0.25">
      <c r="A862" s="8"/>
      <c r="B862" s="8"/>
      <c r="C862" s="8"/>
      <c r="D862" s="8"/>
      <c r="E862" s="8"/>
    </row>
    <row r="863" spans="1:5" x14ac:dyDescent="0.25">
      <c r="A863" s="8"/>
      <c r="B863" s="8"/>
      <c r="C863" s="8"/>
      <c r="D863" s="8"/>
      <c r="E863" s="8"/>
    </row>
    <row r="864" spans="1:5" x14ac:dyDescent="0.25">
      <c r="A864" s="8"/>
      <c r="B864" s="8"/>
      <c r="C864" s="8"/>
      <c r="D864" s="8"/>
      <c r="E864" s="8"/>
    </row>
    <row r="865" spans="1:5" x14ac:dyDescent="0.25">
      <c r="A865" s="8"/>
      <c r="B865" s="8"/>
      <c r="C865" s="8"/>
      <c r="D865" s="8"/>
      <c r="E865" s="8"/>
    </row>
    <row r="866" spans="1:5" x14ac:dyDescent="0.25">
      <c r="A866" s="8"/>
      <c r="B866" s="8"/>
      <c r="C866" s="8"/>
      <c r="D866" s="8"/>
      <c r="E866" s="8"/>
    </row>
    <row r="867" spans="1:5" x14ac:dyDescent="0.25">
      <c r="A867" s="8"/>
      <c r="B867" s="8"/>
      <c r="C867" s="8"/>
      <c r="D867" s="8"/>
      <c r="E867" s="8"/>
    </row>
    <row r="868" spans="1:5" x14ac:dyDescent="0.25">
      <c r="A868" s="8"/>
      <c r="B868" s="8"/>
      <c r="C868" s="8"/>
      <c r="D868" s="8"/>
      <c r="E868" s="8"/>
    </row>
    <row r="869" spans="1:5" x14ac:dyDescent="0.25">
      <c r="A869" s="8"/>
      <c r="B869" s="8"/>
      <c r="C869" s="8"/>
      <c r="D869" s="8"/>
      <c r="E869" s="8"/>
    </row>
    <row r="870" spans="1:5" x14ac:dyDescent="0.25">
      <c r="A870" s="8"/>
      <c r="B870" s="8"/>
      <c r="C870" s="8"/>
      <c r="D870" s="8"/>
      <c r="E870" s="8"/>
    </row>
    <row r="871" spans="1:5" x14ac:dyDescent="0.25">
      <c r="A871" s="8"/>
      <c r="B871" s="8"/>
      <c r="C871" s="8"/>
      <c r="D871" s="8"/>
      <c r="E871" s="8"/>
    </row>
    <row r="872" spans="1:5" x14ac:dyDescent="0.25">
      <c r="A872" s="8"/>
      <c r="B872" s="8"/>
      <c r="C872" s="8"/>
      <c r="D872" s="8"/>
      <c r="E872" s="8"/>
    </row>
    <row r="873" spans="1:5" x14ac:dyDescent="0.25">
      <c r="A873" s="8"/>
      <c r="B873" s="8"/>
      <c r="C873" s="8"/>
      <c r="D873" s="8"/>
      <c r="E873" s="8"/>
    </row>
    <row r="874" spans="1:5" x14ac:dyDescent="0.25">
      <c r="A874" s="8"/>
      <c r="B874" s="8"/>
      <c r="C874" s="8"/>
      <c r="D874" s="8"/>
      <c r="E874" s="8"/>
    </row>
    <row r="875" spans="1:5" x14ac:dyDescent="0.25">
      <c r="A875" s="8"/>
      <c r="B875" s="8"/>
      <c r="C875" s="8"/>
      <c r="D875" s="8"/>
      <c r="E875" s="8"/>
    </row>
    <row r="876" spans="1:5" x14ac:dyDescent="0.25">
      <c r="A876" s="8"/>
      <c r="B876" s="8"/>
      <c r="C876" s="8"/>
      <c r="D876" s="8"/>
      <c r="E876" s="8"/>
    </row>
    <row r="877" spans="1:5" x14ac:dyDescent="0.25">
      <c r="A877" s="8"/>
      <c r="B877" s="8"/>
      <c r="C877" s="8"/>
      <c r="D877" s="8"/>
      <c r="E877" s="8"/>
    </row>
    <row r="878" spans="1:5" x14ac:dyDescent="0.25">
      <c r="A878" s="8"/>
      <c r="B878" s="8"/>
      <c r="C878" s="8"/>
      <c r="D878" s="8"/>
      <c r="E878" s="8"/>
    </row>
    <row r="879" spans="1:5" x14ac:dyDescent="0.25">
      <c r="A879" s="8"/>
      <c r="B879" s="8"/>
      <c r="C879" s="8"/>
      <c r="D879" s="8"/>
      <c r="E879" s="8"/>
    </row>
    <row r="880" spans="1:5" x14ac:dyDescent="0.25">
      <c r="A880" s="8"/>
      <c r="B880" s="8"/>
      <c r="C880" s="8"/>
      <c r="D880" s="8"/>
      <c r="E880" s="8"/>
    </row>
    <row r="881" spans="1:5" x14ac:dyDescent="0.25">
      <c r="A881" s="8"/>
      <c r="B881" s="8"/>
      <c r="C881" s="8"/>
      <c r="D881" s="8"/>
      <c r="E881" s="8"/>
    </row>
    <row r="882" spans="1:5" x14ac:dyDescent="0.25">
      <c r="A882" s="8"/>
      <c r="B882" s="8"/>
      <c r="C882" s="8"/>
      <c r="D882" s="8"/>
      <c r="E882" s="8"/>
    </row>
    <row r="883" spans="1:5" x14ac:dyDescent="0.25">
      <c r="A883" s="8"/>
      <c r="B883" s="8"/>
      <c r="C883" s="8"/>
      <c r="D883" s="8"/>
      <c r="E883" s="8"/>
    </row>
    <row r="884" spans="1:5" x14ac:dyDescent="0.25">
      <c r="A884" s="8"/>
      <c r="B884" s="8"/>
      <c r="C884" s="8"/>
      <c r="D884" s="8"/>
      <c r="E884" s="8"/>
    </row>
    <row r="885" spans="1:5" x14ac:dyDescent="0.25">
      <c r="A885" s="8"/>
      <c r="B885" s="8"/>
      <c r="C885" s="8"/>
      <c r="D885" s="8"/>
      <c r="E885" s="8"/>
    </row>
    <row r="886" spans="1:5" x14ac:dyDescent="0.25">
      <c r="A886" s="8"/>
      <c r="B886" s="8"/>
      <c r="C886" s="8"/>
      <c r="D886" s="8"/>
      <c r="E886" s="8"/>
    </row>
    <row r="887" spans="1:5" x14ac:dyDescent="0.25">
      <c r="A887" s="8"/>
      <c r="B887" s="8"/>
      <c r="C887" s="8"/>
      <c r="D887" s="8"/>
      <c r="E887" s="8"/>
    </row>
    <row r="888" spans="1:5" x14ac:dyDescent="0.25">
      <c r="A888" s="8"/>
      <c r="B888" s="8"/>
      <c r="C888" s="8"/>
      <c r="D888" s="8"/>
      <c r="E888" s="8"/>
    </row>
    <row r="889" spans="1:5" x14ac:dyDescent="0.25">
      <c r="A889" s="8"/>
      <c r="B889" s="8"/>
      <c r="C889" s="8"/>
      <c r="D889" s="8"/>
      <c r="E889" s="8"/>
    </row>
    <row r="890" spans="1:5" x14ac:dyDescent="0.25">
      <c r="A890" s="8"/>
      <c r="B890" s="8"/>
      <c r="C890" s="8"/>
      <c r="D890" s="8"/>
      <c r="E890" s="8"/>
    </row>
    <row r="891" spans="1:5" x14ac:dyDescent="0.25">
      <c r="A891" s="8"/>
      <c r="B891" s="8"/>
      <c r="C891" s="8"/>
      <c r="D891" s="8"/>
      <c r="E891" s="8"/>
    </row>
    <row r="892" spans="1:5" x14ac:dyDescent="0.25">
      <c r="A892" s="8"/>
      <c r="B892" s="8"/>
      <c r="C892" s="8"/>
      <c r="D892" s="8"/>
      <c r="E892" s="8"/>
    </row>
    <row r="893" spans="1:5" x14ac:dyDescent="0.25">
      <c r="A893" s="8"/>
      <c r="B893" s="8"/>
      <c r="C893" s="8"/>
      <c r="D893" s="8"/>
      <c r="E893" s="8"/>
    </row>
    <row r="894" spans="1:5" x14ac:dyDescent="0.25">
      <c r="A894" s="8"/>
      <c r="B894" s="8"/>
      <c r="C894" s="8"/>
      <c r="D894" s="8"/>
      <c r="E894" s="8"/>
    </row>
    <row r="895" spans="1:5" x14ac:dyDescent="0.25">
      <c r="A895" s="8"/>
      <c r="B895" s="8"/>
      <c r="C895" s="8"/>
      <c r="D895" s="8"/>
      <c r="E895" s="8"/>
    </row>
    <row r="896" spans="1:5" x14ac:dyDescent="0.25">
      <c r="A896" s="8"/>
      <c r="B896" s="8"/>
      <c r="C896" s="8"/>
      <c r="D896" s="8"/>
      <c r="E896" s="8"/>
    </row>
    <row r="897" spans="1:5" x14ac:dyDescent="0.25">
      <c r="A897" s="8"/>
      <c r="B897" s="8"/>
      <c r="C897" s="8"/>
      <c r="D897" s="8"/>
      <c r="E897" s="8"/>
    </row>
    <row r="898" spans="1:5" x14ac:dyDescent="0.25">
      <c r="A898" s="8"/>
      <c r="B898" s="8"/>
      <c r="C898" s="8"/>
      <c r="D898" s="8"/>
      <c r="E898" s="8"/>
    </row>
    <row r="899" spans="1:5" x14ac:dyDescent="0.25">
      <c r="A899" s="8"/>
      <c r="B899" s="8"/>
      <c r="C899" s="8"/>
      <c r="D899" s="8"/>
      <c r="E899" s="8"/>
    </row>
    <row r="900" spans="1:5" x14ac:dyDescent="0.25">
      <c r="A900" s="8"/>
      <c r="B900" s="8"/>
      <c r="C900" s="8"/>
      <c r="D900" s="8"/>
      <c r="E900" s="8"/>
    </row>
    <row r="901" spans="1:5" x14ac:dyDescent="0.25">
      <c r="A901" s="8"/>
      <c r="B901" s="8"/>
      <c r="C901" s="8"/>
      <c r="D901" s="8"/>
      <c r="E901" s="8"/>
    </row>
    <row r="902" spans="1:5" x14ac:dyDescent="0.25">
      <c r="A902" s="8"/>
      <c r="B902" s="8"/>
      <c r="C902" s="8"/>
      <c r="D902" s="8"/>
      <c r="E902" s="8"/>
    </row>
    <row r="903" spans="1:5" x14ac:dyDescent="0.25">
      <c r="A903" s="8"/>
      <c r="B903" s="8"/>
      <c r="C903" s="8"/>
      <c r="D903" s="8"/>
      <c r="E903" s="8"/>
    </row>
    <row r="904" spans="1:5" x14ac:dyDescent="0.25">
      <c r="A904" s="8"/>
      <c r="B904" s="8"/>
      <c r="C904" s="8"/>
      <c r="D904" s="8"/>
      <c r="E904" s="8"/>
    </row>
    <row r="905" spans="1:5" x14ac:dyDescent="0.25">
      <c r="A905" s="8"/>
      <c r="B905" s="8"/>
      <c r="C905" s="8"/>
      <c r="D905" s="8"/>
      <c r="E905" s="8"/>
    </row>
    <row r="906" spans="1:5" x14ac:dyDescent="0.25">
      <c r="A906" s="8"/>
      <c r="B906" s="8"/>
      <c r="C906" s="8"/>
      <c r="D906" s="8"/>
      <c r="E906" s="8"/>
    </row>
    <row r="907" spans="1:5" x14ac:dyDescent="0.25">
      <c r="A907" s="8"/>
      <c r="B907" s="8"/>
      <c r="C907" s="8"/>
      <c r="D907" s="8"/>
      <c r="E907" s="8"/>
    </row>
    <row r="908" spans="1:5" x14ac:dyDescent="0.25">
      <c r="A908" s="8"/>
      <c r="B908" s="8"/>
      <c r="C908" s="8"/>
      <c r="D908" s="8"/>
      <c r="E908" s="8"/>
    </row>
    <row r="909" spans="1:5" x14ac:dyDescent="0.25">
      <c r="A909" s="8"/>
      <c r="B909" s="8"/>
      <c r="C909" s="8"/>
      <c r="D909" s="8"/>
      <c r="E909" s="8"/>
    </row>
    <row r="910" spans="1:5" x14ac:dyDescent="0.25">
      <c r="A910" s="8"/>
      <c r="B910" s="8"/>
      <c r="C910" s="8"/>
      <c r="D910" s="8"/>
      <c r="E910" s="8"/>
    </row>
    <row r="911" spans="1:5" x14ac:dyDescent="0.25">
      <c r="A911" s="8"/>
      <c r="B911" s="8"/>
      <c r="C911" s="8"/>
      <c r="D911" s="8"/>
      <c r="E911" s="8"/>
    </row>
    <row r="912" spans="1:5" x14ac:dyDescent="0.25">
      <c r="A912" s="8"/>
      <c r="B912" s="8"/>
      <c r="C912" s="8"/>
      <c r="D912" s="8"/>
      <c r="E912" s="8"/>
    </row>
    <row r="913" spans="1:5" x14ac:dyDescent="0.25">
      <c r="A913" s="8"/>
      <c r="B913" s="8"/>
      <c r="C913" s="8"/>
      <c r="D913" s="8"/>
      <c r="E913" s="8"/>
    </row>
    <row r="914" spans="1:5" x14ac:dyDescent="0.25">
      <c r="A914" s="8"/>
      <c r="B914" s="8"/>
      <c r="C914" s="8"/>
      <c r="D914" s="8"/>
      <c r="E914" s="8"/>
    </row>
    <row r="915" spans="1:5" x14ac:dyDescent="0.25">
      <c r="A915" s="8"/>
      <c r="B915" s="8"/>
      <c r="C915" s="8"/>
      <c r="D915" s="8"/>
      <c r="E915" s="8"/>
    </row>
    <row r="916" spans="1:5" x14ac:dyDescent="0.25">
      <c r="A916" s="8"/>
      <c r="B916" s="8"/>
      <c r="C916" s="8"/>
      <c r="D916" s="8"/>
      <c r="E916" s="8"/>
    </row>
    <row r="917" spans="1:5" x14ac:dyDescent="0.25">
      <c r="A917" s="8"/>
      <c r="B917" s="8"/>
      <c r="C917" s="8"/>
      <c r="D917" s="8"/>
      <c r="E917" s="8"/>
    </row>
    <row r="918" spans="1:5" x14ac:dyDescent="0.25">
      <c r="A918" s="8"/>
      <c r="B918" s="8"/>
      <c r="C918" s="8"/>
      <c r="D918" s="8"/>
      <c r="E918" s="8"/>
    </row>
    <row r="919" spans="1:5" x14ac:dyDescent="0.25">
      <c r="A919" s="8"/>
      <c r="B919" s="8"/>
      <c r="C919" s="8"/>
      <c r="D919" s="8"/>
      <c r="E919" s="8"/>
    </row>
    <row r="920" spans="1:5" x14ac:dyDescent="0.25">
      <c r="A920" s="8"/>
      <c r="B920" s="8"/>
      <c r="C920" s="8"/>
      <c r="D920" s="8"/>
      <c r="E920" s="8"/>
    </row>
    <row r="921" spans="1:5" x14ac:dyDescent="0.25">
      <c r="A921" s="8"/>
      <c r="B921" s="8"/>
      <c r="C921" s="8"/>
      <c r="D921" s="8"/>
      <c r="E921" s="8"/>
    </row>
    <row r="922" spans="1:5" x14ac:dyDescent="0.25">
      <c r="A922" s="8"/>
      <c r="B922" s="8"/>
      <c r="C922" s="8"/>
      <c r="D922" s="8"/>
      <c r="E922" s="8"/>
    </row>
    <row r="923" spans="1:5" x14ac:dyDescent="0.25">
      <c r="A923" s="8"/>
      <c r="B923" s="8"/>
      <c r="C923" s="8"/>
      <c r="D923" s="8"/>
      <c r="E923" s="8"/>
    </row>
    <row r="924" spans="1:5" x14ac:dyDescent="0.25">
      <c r="A924" s="8"/>
      <c r="B924" s="8"/>
      <c r="C924" s="8"/>
      <c r="D924" s="8"/>
      <c r="E924" s="8"/>
    </row>
    <row r="925" spans="1:5" x14ac:dyDescent="0.25">
      <c r="A925" s="8"/>
      <c r="B925" s="8"/>
      <c r="C925" s="8"/>
      <c r="D925" s="8"/>
      <c r="E925" s="8"/>
    </row>
    <row r="926" spans="1:5" x14ac:dyDescent="0.25">
      <c r="A926" s="8"/>
      <c r="B926" s="8"/>
      <c r="C926" s="8"/>
      <c r="D926" s="8"/>
      <c r="E926" s="8"/>
    </row>
    <row r="927" spans="1:5" x14ac:dyDescent="0.25">
      <c r="A927" s="8"/>
      <c r="B927" s="8"/>
      <c r="C927" s="8"/>
      <c r="D927" s="8"/>
      <c r="E927" s="8"/>
    </row>
    <row r="928" spans="1:5" x14ac:dyDescent="0.25">
      <c r="A928" s="8"/>
      <c r="B928" s="8"/>
      <c r="C928" s="8"/>
      <c r="D928" s="8"/>
      <c r="E928" s="8"/>
    </row>
    <row r="929" spans="1:5" x14ac:dyDescent="0.25">
      <c r="A929" s="8"/>
      <c r="B929" s="8"/>
      <c r="C929" s="8"/>
      <c r="D929" s="8"/>
      <c r="E929" s="8"/>
    </row>
    <row r="930" spans="1:5" x14ac:dyDescent="0.25">
      <c r="A930" s="8"/>
      <c r="B930" s="8"/>
      <c r="C930" s="8"/>
      <c r="D930" s="8"/>
      <c r="E930" s="8"/>
    </row>
    <row r="931" spans="1:5" x14ac:dyDescent="0.25">
      <c r="A931" s="8"/>
      <c r="B931" s="8"/>
      <c r="C931" s="8"/>
      <c r="D931" s="8"/>
      <c r="E931" s="8"/>
    </row>
    <row r="932" spans="1:5" x14ac:dyDescent="0.25">
      <c r="A932" s="8"/>
      <c r="B932" s="8"/>
      <c r="C932" s="8"/>
      <c r="D932" s="8"/>
      <c r="E932" s="8"/>
    </row>
    <row r="933" spans="1:5" x14ac:dyDescent="0.25">
      <c r="A933" s="8"/>
      <c r="B933" s="8"/>
      <c r="C933" s="8"/>
      <c r="D933" s="8"/>
      <c r="E933" s="8"/>
    </row>
    <row r="934" spans="1:5" x14ac:dyDescent="0.25">
      <c r="A934" s="8"/>
      <c r="B934" s="8"/>
      <c r="C934" s="8"/>
      <c r="D934" s="8"/>
      <c r="E934" s="8"/>
    </row>
    <row r="935" spans="1:5" x14ac:dyDescent="0.25">
      <c r="A935" s="8"/>
      <c r="B935" s="8"/>
      <c r="C935" s="8"/>
      <c r="D935" s="8"/>
      <c r="E935" s="8"/>
    </row>
    <row r="936" spans="1:5" x14ac:dyDescent="0.25">
      <c r="A936" s="8"/>
      <c r="B936" s="8"/>
      <c r="C936" s="8"/>
      <c r="D936" s="8"/>
      <c r="E936" s="8"/>
    </row>
    <row r="937" spans="1:5" x14ac:dyDescent="0.25">
      <c r="A937" s="8"/>
      <c r="B937" s="8"/>
      <c r="C937" s="8"/>
      <c r="D937" s="8"/>
      <c r="E937" s="8"/>
    </row>
    <row r="938" spans="1:5" x14ac:dyDescent="0.25">
      <c r="A938" s="8"/>
      <c r="B938" s="8"/>
      <c r="C938" s="8"/>
      <c r="D938" s="8"/>
      <c r="E938" s="8"/>
    </row>
    <row r="939" spans="1:5" x14ac:dyDescent="0.25">
      <c r="A939" s="8"/>
      <c r="B939" s="8"/>
      <c r="C939" s="8"/>
      <c r="D939" s="8"/>
      <c r="E939" s="8"/>
    </row>
    <row r="940" spans="1:5" x14ac:dyDescent="0.25">
      <c r="A940" s="8"/>
      <c r="B940" s="8"/>
      <c r="C940" s="8"/>
      <c r="D940" s="8"/>
      <c r="E940" s="8"/>
    </row>
    <row r="941" spans="1:5" x14ac:dyDescent="0.25">
      <c r="A941" s="8"/>
      <c r="B941" s="8"/>
      <c r="C941" s="8"/>
      <c r="D941" s="8"/>
      <c r="E941" s="8"/>
    </row>
    <row r="942" spans="1:5" x14ac:dyDescent="0.25">
      <c r="A942" s="8"/>
      <c r="B942" s="8"/>
      <c r="C942" s="8"/>
      <c r="D942" s="8"/>
      <c r="E942" s="8"/>
    </row>
    <row r="943" spans="1:5" x14ac:dyDescent="0.25">
      <c r="A943" s="8"/>
      <c r="B943" s="8"/>
      <c r="C943" s="8"/>
      <c r="D943" s="8"/>
      <c r="E943" s="8"/>
    </row>
    <row r="944" spans="1:5" x14ac:dyDescent="0.25">
      <c r="A944" s="8"/>
      <c r="B944" s="8"/>
      <c r="C944" s="8"/>
      <c r="D944" s="8"/>
      <c r="E944" s="8"/>
    </row>
    <row r="945" spans="1:5" x14ac:dyDescent="0.25">
      <c r="A945" s="8"/>
      <c r="B945" s="8"/>
      <c r="C945" s="8"/>
      <c r="D945" s="8"/>
      <c r="E945" s="8"/>
    </row>
    <row r="946" spans="1:5" x14ac:dyDescent="0.25">
      <c r="A946" s="8"/>
      <c r="B946" s="8"/>
      <c r="C946" s="8"/>
      <c r="D946" s="8"/>
      <c r="E946" s="8"/>
    </row>
    <row r="947" spans="1:5" x14ac:dyDescent="0.25">
      <c r="A947" s="8"/>
      <c r="B947" s="8"/>
      <c r="C947" s="8"/>
      <c r="D947" s="8"/>
      <c r="E947" s="8"/>
    </row>
    <row r="948" spans="1:5" x14ac:dyDescent="0.25">
      <c r="A948" s="8"/>
      <c r="B948" s="8"/>
      <c r="C948" s="8"/>
      <c r="D948" s="8"/>
      <c r="E948" s="8"/>
    </row>
    <row r="949" spans="1:5" x14ac:dyDescent="0.25">
      <c r="A949" s="8"/>
      <c r="B949" s="8"/>
      <c r="C949" s="8"/>
      <c r="D949" s="8"/>
      <c r="E949" s="8"/>
    </row>
    <row r="950" spans="1:5" x14ac:dyDescent="0.25">
      <c r="A950" s="8"/>
      <c r="B950" s="8"/>
      <c r="C950" s="8"/>
      <c r="D950" s="8"/>
      <c r="E950" s="8"/>
    </row>
    <row r="951" spans="1:5" x14ac:dyDescent="0.25">
      <c r="A951" s="8"/>
      <c r="B951" s="8"/>
      <c r="C951" s="8"/>
      <c r="D951" s="8"/>
      <c r="E951" s="8"/>
    </row>
    <row r="952" spans="1:5" x14ac:dyDescent="0.25">
      <c r="A952" s="8"/>
      <c r="B952" s="8"/>
      <c r="C952" s="8"/>
      <c r="D952" s="8"/>
      <c r="E952" s="8"/>
    </row>
    <row r="953" spans="1:5" x14ac:dyDescent="0.25">
      <c r="A953" s="8"/>
      <c r="B953" s="8"/>
      <c r="C953" s="8"/>
      <c r="D953" s="8"/>
      <c r="E953" s="8"/>
    </row>
    <row r="954" spans="1:5" x14ac:dyDescent="0.25">
      <c r="A954" s="8"/>
      <c r="B954" s="8"/>
      <c r="C954" s="8"/>
      <c r="D954" s="8"/>
      <c r="E954" s="8"/>
    </row>
    <row r="955" spans="1:5" x14ac:dyDescent="0.25">
      <c r="A955" s="8"/>
      <c r="B955" s="8"/>
      <c r="C955" s="8"/>
      <c r="D955" s="8"/>
      <c r="E955" s="8"/>
    </row>
    <row r="956" spans="1:5" x14ac:dyDescent="0.25">
      <c r="A956" s="8"/>
      <c r="B956" s="8"/>
      <c r="C956" s="8"/>
      <c r="D956" s="8"/>
      <c r="E956" s="8"/>
    </row>
    <row r="957" spans="1:5" x14ac:dyDescent="0.25">
      <c r="A957" s="8"/>
      <c r="B957" s="8"/>
      <c r="C957" s="8"/>
      <c r="D957" s="8"/>
      <c r="E957" s="8"/>
    </row>
    <row r="958" spans="1:5" x14ac:dyDescent="0.25">
      <c r="A958" s="8"/>
      <c r="B958" s="8"/>
      <c r="C958" s="8"/>
      <c r="D958" s="8"/>
      <c r="E958" s="8"/>
    </row>
    <row r="959" spans="1:5" x14ac:dyDescent="0.25">
      <c r="A959" s="8"/>
      <c r="B959" s="8"/>
      <c r="C959" s="8"/>
      <c r="D959" s="8"/>
      <c r="E959" s="8"/>
    </row>
    <row r="960" spans="1:5" x14ac:dyDescent="0.25">
      <c r="A960" s="8"/>
      <c r="B960" s="8"/>
      <c r="C960" s="8"/>
      <c r="D960" s="8"/>
      <c r="E960" s="8"/>
    </row>
    <row r="961" spans="1:5" x14ac:dyDescent="0.25">
      <c r="A961" s="8"/>
      <c r="B961" s="8"/>
      <c r="C961" s="8"/>
      <c r="D961" s="8"/>
      <c r="E961" s="8"/>
    </row>
    <row r="962" spans="1:5" x14ac:dyDescent="0.25">
      <c r="A962" s="8"/>
      <c r="B962" s="8"/>
      <c r="C962" s="8"/>
      <c r="D962" s="8"/>
      <c r="E962" s="8"/>
    </row>
    <row r="963" spans="1:5" x14ac:dyDescent="0.25">
      <c r="A963" s="8"/>
      <c r="B963" s="8"/>
      <c r="C963" s="8"/>
      <c r="D963" s="8"/>
      <c r="E963" s="8"/>
    </row>
    <row r="964" spans="1:5" x14ac:dyDescent="0.25">
      <c r="A964" s="8"/>
      <c r="B964" s="8"/>
      <c r="C964" s="8"/>
      <c r="D964" s="8"/>
      <c r="E964" s="8"/>
    </row>
    <row r="965" spans="1:5" x14ac:dyDescent="0.25">
      <c r="A965" s="8"/>
      <c r="B965" s="8"/>
      <c r="C965" s="8"/>
      <c r="D965" s="8"/>
      <c r="E965" s="8"/>
    </row>
    <row r="966" spans="1:5" x14ac:dyDescent="0.25">
      <c r="A966" s="8"/>
      <c r="B966" s="8"/>
      <c r="C966" s="8"/>
      <c r="D966" s="8"/>
      <c r="E966" s="8"/>
    </row>
    <row r="967" spans="1:5" x14ac:dyDescent="0.25">
      <c r="A967" s="8"/>
      <c r="B967" s="8"/>
      <c r="C967" s="8"/>
      <c r="D967" s="8"/>
      <c r="E967" s="8"/>
    </row>
    <row r="968" spans="1:5" x14ac:dyDescent="0.25">
      <c r="A968" s="8"/>
      <c r="B968" s="8"/>
      <c r="C968" s="8"/>
      <c r="D968" s="8"/>
      <c r="E968" s="8"/>
    </row>
    <row r="969" spans="1:5" x14ac:dyDescent="0.25">
      <c r="A969" s="8"/>
      <c r="B969" s="8"/>
      <c r="C969" s="8"/>
      <c r="D969" s="8"/>
      <c r="E969" s="8"/>
    </row>
    <row r="970" spans="1:5" x14ac:dyDescent="0.25">
      <c r="A970" s="8"/>
      <c r="B970" s="8"/>
      <c r="C970" s="8"/>
      <c r="D970" s="8"/>
      <c r="E970" s="8"/>
    </row>
    <row r="971" spans="1:5" x14ac:dyDescent="0.25">
      <c r="A971" s="8"/>
      <c r="B971" s="8"/>
      <c r="C971" s="8"/>
      <c r="D971" s="8"/>
      <c r="E971" s="8"/>
    </row>
    <row r="972" spans="1:5" x14ac:dyDescent="0.25">
      <c r="A972" s="8"/>
      <c r="B972" s="8"/>
      <c r="C972" s="8"/>
      <c r="D972" s="8"/>
      <c r="E972" s="8"/>
    </row>
    <row r="973" spans="1:5" x14ac:dyDescent="0.25">
      <c r="A973" s="8"/>
      <c r="B973" s="8"/>
      <c r="C973" s="8"/>
      <c r="D973" s="8"/>
      <c r="E973" s="8"/>
    </row>
    <row r="974" spans="1:5" x14ac:dyDescent="0.25">
      <c r="A974" s="8"/>
      <c r="B974" s="8"/>
      <c r="C974" s="8"/>
      <c r="D974" s="8"/>
      <c r="E974" s="8"/>
    </row>
    <row r="975" spans="1:5" x14ac:dyDescent="0.25">
      <c r="A975" s="8"/>
      <c r="B975" s="8"/>
      <c r="C975" s="8"/>
      <c r="D975" s="8"/>
      <c r="E975" s="8"/>
    </row>
    <row r="976" spans="1:5" x14ac:dyDescent="0.25">
      <c r="A976" s="8"/>
      <c r="B976" s="8"/>
      <c r="C976" s="8"/>
      <c r="D976" s="8"/>
      <c r="E976" s="8"/>
    </row>
    <row r="977" spans="1:5" x14ac:dyDescent="0.25">
      <c r="A977" s="8"/>
      <c r="B977" s="8"/>
      <c r="C977" s="8"/>
      <c r="D977" s="8"/>
      <c r="E977" s="8"/>
    </row>
    <row r="978" spans="1:5" x14ac:dyDescent="0.25">
      <c r="A978" s="8"/>
      <c r="B978" s="8"/>
      <c r="C978" s="8"/>
      <c r="D978" s="8"/>
      <c r="E978" s="8"/>
    </row>
    <row r="979" spans="1:5" x14ac:dyDescent="0.25">
      <c r="A979" s="8"/>
      <c r="B979" s="8"/>
      <c r="C979" s="8"/>
      <c r="D979" s="8"/>
      <c r="E979" s="8"/>
    </row>
    <row r="980" spans="1:5" x14ac:dyDescent="0.25">
      <c r="A980" s="8"/>
      <c r="B980" s="8"/>
      <c r="C980" s="8"/>
      <c r="D980" s="8"/>
      <c r="E980" s="8"/>
    </row>
    <row r="981" spans="1:5" x14ac:dyDescent="0.25">
      <c r="A981" s="8"/>
      <c r="B981" s="8"/>
      <c r="C981" s="8"/>
      <c r="D981" s="8"/>
      <c r="E981" s="8"/>
    </row>
    <row r="982" spans="1:5" x14ac:dyDescent="0.25">
      <c r="A982" s="8"/>
      <c r="B982" s="8"/>
      <c r="C982" s="8"/>
      <c r="D982" s="8"/>
      <c r="E982" s="8"/>
    </row>
    <row r="983" spans="1:5" x14ac:dyDescent="0.25">
      <c r="A983" s="8"/>
      <c r="B983" s="8"/>
      <c r="C983" s="8"/>
      <c r="D983" s="8"/>
      <c r="E983" s="8"/>
    </row>
    <row r="984" spans="1:5" x14ac:dyDescent="0.25">
      <c r="A984" s="8"/>
      <c r="B984" s="8"/>
      <c r="C984" s="8"/>
      <c r="D984" s="8"/>
      <c r="E984" s="8"/>
    </row>
    <row r="985" spans="1:5" x14ac:dyDescent="0.25">
      <c r="A985" s="8"/>
      <c r="B985" s="8"/>
      <c r="C985" s="8"/>
      <c r="D985" s="8"/>
      <c r="E985" s="8"/>
    </row>
    <row r="986" spans="1:5" x14ac:dyDescent="0.25">
      <c r="A986" s="8"/>
      <c r="B986" s="8"/>
      <c r="C986" s="8"/>
      <c r="D986" s="8"/>
      <c r="E986" s="8"/>
    </row>
    <row r="987" spans="1:5" x14ac:dyDescent="0.25">
      <c r="A987" s="8"/>
      <c r="B987" s="8"/>
      <c r="C987" s="8"/>
      <c r="D987" s="8"/>
      <c r="E987" s="8"/>
    </row>
    <row r="988" spans="1:5" x14ac:dyDescent="0.25">
      <c r="A988" s="8"/>
      <c r="B988" s="8"/>
      <c r="C988" s="8"/>
      <c r="D988" s="8"/>
      <c r="E988" s="8"/>
    </row>
    <row r="989" spans="1:5" x14ac:dyDescent="0.25">
      <c r="A989" s="8"/>
      <c r="B989" s="8"/>
      <c r="C989" s="8"/>
      <c r="D989" s="8"/>
      <c r="E989" s="8"/>
    </row>
    <row r="990" spans="1:5" x14ac:dyDescent="0.25">
      <c r="A990" s="8"/>
      <c r="B990" s="8"/>
      <c r="C990" s="8"/>
      <c r="D990" s="8"/>
      <c r="E990" s="8"/>
    </row>
    <row r="991" spans="1:5" x14ac:dyDescent="0.25">
      <c r="A991" s="8"/>
      <c r="B991" s="8"/>
      <c r="C991" s="8"/>
      <c r="D991" s="8"/>
      <c r="E991" s="8"/>
    </row>
    <row r="992" spans="1:5" x14ac:dyDescent="0.25">
      <c r="A992" s="8"/>
      <c r="B992" s="8"/>
      <c r="C992" s="8"/>
      <c r="D992" s="8"/>
      <c r="E992" s="8"/>
    </row>
    <row r="993" spans="1:5" x14ac:dyDescent="0.25">
      <c r="A993" s="8"/>
      <c r="B993" s="8"/>
      <c r="C993" s="8"/>
      <c r="D993" s="8"/>
      <c r="E993" s="8"/>
    </row>
    <row r="994" spans="1:5" x14ac:dyDescent="0.25">
      <c r="A994" s="8"/>
      <c r="B994" s="8"/>
      <c r="C994" s="8"/>
      <c r="D994" s="8"/>
      <c r="E994" s="8"/>
    </row>
    <row r="995" spans="1:5" x14ac:dyDescent="0.25">
      <c r="A995" s="8"/>
      <c r="B995" s="8"/>
      <c r="C995" s="8"/>
      <c r="D995" s="8"/>
      <c r="E995" s="8"/>
    </row>
    <row r="996" spans="1:5" x14ac:dyDescent="0.25">
      <c r="A996" s="8"/>
      <c r="B996" s="8"/>
      <c r="C996" s="8"/>
      <c r="D996" s="8"/>
      <c r="E996" s="8"/>
    </row>
    <row r="997" spans="1:5" x14ac:dyDescent="0.25">
      <c r="A997" s="8"/>
      <c r="B997" s="8"/>
      <c r="C997" s="8"/>
      <c r="D997" s="8"/>
      <c r="E997" s="8"/>
    </row>
    <row r="998" spans="1:5" x14ac:dyDescent="0.25">
      <c r="A998" s="8"/>
      <c r="B998" s="8"/>
      <c r="C998" s="8"/>
      <c r="D998" s="8"/>
      <c r="E998" s="8"/>
    </row>
    <row r="999" spans="1:5" x14ac:dyDescent="0.25">
      <c r="A999" s="8"/>
      <c r="B999" s="8"/>
      <c r="C999" s="8"/>
      <c r="D999" s="8"/>
      <c r="E999" s="8"/>
    </row>
    <row r="1000" spans="1:5" x14ac:dyDescent="0.25">
      <c r="A1000" s="8"/>
      <c r="B1000" s="8"/>
      <c r="C1000" s="8"/>
      <c r="D1000" s="8"/>
      <c r="E1000" s="8"/>
    </row>
    <row r="1001" spans="1:5" x14ac:dyDescent="0.25">
      <c r="A1001" s="8"/>
      <c r="B1001" s="8"/>
      <c r="C1001" s="8"/>
      <c r="D1001" s="8"/>
      <c r="E1001" s="8"/>
    </row>
    <row r="1002" spans="1:5" x14ac:dyDescent="0.25">
      <c r="A1002" s="8"/>
      <c r="B1002" s="8"/>
      <c r="C1002" s="8"/>
      <c r="D1002" s="8"/>
      <c r="E1002" s="8"/>
    </row>
    <row r="1003" spans="1:5" x14ac:dyDescent="0.25">
      <c r="A1003" s="8"/>
      <c r="B1003" s="8"/>
      <c r="C1003" s="8"/>
      <c r="D1003" s="8"/>
      <c r="E1003" s="8"/>
    </row>
    <row r="1004" spans="1:5" x14ac:dyDescent="0.25">
      <c r="A1004" s="8"/>
      <c r="B1004" s="8"/>
      <c r="C1004" s="8"/>
      <c r="D1004" s="8"/>
      <c r="E1004" s="8"/>
    </row>
    <row r="1005" spans="1:5" x14ac:dyDescent="0.25">
      <c r="A1005" s="8"/>
      <c r="B1005" s="8"/>
      <c r="C1005" s="8"/>
      <c r="D1005" s="8"/>
      <c r="E1005" s="8"/>
    </row>
    <row r="1006" spans="1:5" x14ac:dyDescent="0.25">
      <c r="A1006" s="8"/>
      <c r="B1006" s="8"/>
      <c r="C1006" s="8"/>
      <c r="D1006" s="8"/>
      <c r="E1006" s="8"/>
    </row>
    <row r="1007" spans="1:5" x14ac:dyDescent="0.25">
      <c r="A1007" s="8"/>
      <c r="B1007" s="8"/>
      <c r="C1007" s="8"/>
      <c r="D1007" s="8"/>
      <c r="E1007" s="8"/>
    </row>
    <row r="1008" spans="1:5" x14ac:dyDescent="0.25">
      <c r="A1008" s="8"/>
      <c r="B1008" s="8"/>
      <c r="C1008" s="8"/>
      <c r="D1008" s="8"/>
      <c r="E1008" s="8"/>
    </row>
    <row r="1009" spans="1:5" x14ac:dyDescent="0.25">
      <c r="A1009" s="8"/>
      <c r="B1009" s="8"/>
      <c r="C1009" s="8"/>
      <c r="D1009" s="8"/>
      <c r="E1009" s="8"/>
    </row>
    <row r="1010" spans="1:5" x14ac:dyDescent="0.25">
      <c r="A1010" s="8"/>
      <c r="B1010" s="8"/>
      <c r="C1010" s="8"/>
      <c r="D1010" s="8"/>
      <c r="E1010" s="8"/>
    </row>
    <row r="1011" spans="1:5" x14ac:dyDescent="0.25">
      <c r="A1011" s="8"/>
      <c r="B1011" s="8"/>
      <c r="C1011" s="8"/>
      <c r="D1011" s="8"/>
      <c r="E1011" s="8"/>
    </row>
    <row r="1012" spans="1:5" x14ac:dyDescent="0.25">
      <c r="A1012" s="8"/>
      <c r="B1012" s="8"/>
      <c r="C1012" s="8"/>
      <c r="D1012" s="8"/>
      <c r="E1012" s="8"/>
    </row>
    <row r="1013" spans="1:5" x14ac:dyDescent="0.25">
      <c r="A1013" s="8"/>
      <c r="B1013" s="8"/>
      <c r="C1013" s="8"/>
      <c r="D1013" s="8"/>
      <c r="E1013" s="8"/>
    </row>
    <row r="1014" spans="1:5" x14ac:dyDescent="0.25">
      <c r="A1014" s="8"/>
      <c r="B1014" s="8"/>
      <c r="C1014" s="8"/>
      <c r="D1014" s="8"/>
      <c r="E1014" s="8"/>
    </row>
    <row r="1015" spans="1:5" x14ac:dyDescent="0.25">
      <c r="A1015" s="8"/>
      <c r="B1015" s="8"/>
      <c r="C1015" s="8"/>
      <c r="D1015" s="8"/>
      <c r="E1015" s="8"/>
    </row>
    <row r="1016" spans="1:5" x14ac:dyDescent="0.25">
      <c r="A1016" s="8"/>
      <c r="B1016" s="8"/>
      <c r="C1016" s="8"/>
      <c r="D1016" s="8"/>
      <c r="E1016" s="8"/>
    </row>
    <row r="1017" spans="1:5" x14ac:dyDescent="0.25">
      <c r="A1017" s="8"/>
      <c r="B1017" s="8"/>
      <c r="C1017" s="8"/>
      <c r="D1017" s="8"/>
      <c r="E1017" s="8"/>
    </row>
    <row r="1018" spans="1:5" x14ac:dyDescent="0.25">
      <c r="A1018" s="8"/>
      <c r="B1018" s="8"/>
      <c r="C1018" s="8"/>
      <c r="D1018" s="8"/>
      <c r="E1018" s="8"/>
    </row>
    <row r="1019" spans="1:5" x14ac:dyDescent="0.25">
      <c r="A1019" s="8"/>
      <c r="B1019" s="8"/>
      <c r="C1019" s="8"/>
      <c r="D1019" s="8"/>
      <c r="E1019" s="8"/>
    </row>
    <row r="1020" spans="1:5" x14ac:dyDescent="0.25">
      <c r="A1020" s="8"/>
      <c r="B1020" s="8"/>
      <c r="C1020" s="8"/>
      <c r="D1020" s="8"/>
      <c r="E1020" s="8"/>
    </row>
    <row r="1021" spans="1:5" x14ac:dyDescent="0.25">
      <c r="A1021" s="8"/>
      <c r="B1021" s="8"/>
      <c r="C1021" s="8"/>
      <c r="D1021" s="8"/>
      <c r="E1021" s="8"/>
    </row>
    <row r="1022" spans="1:5" x14ac:dyDescent="0.25">
      <c r="A1022" s="8"/>
      <c r="B1022" s="8"/>
      <c r="C1022" s="8"/>
      <c r="D1022" s="8"/>
      <c r="E1022" s="8"/>
    </row>
    <row r="1023" spans="1:5" x14ac:dyDescent="0.25">
      <c r="A1023" s="8"/>
      <c r="B1023" s="8"/>
      <c r="C1023" s="8"/>
      <c r="D1023" s="8"/>
      <c r="E1023" s="8"/>
    </row>
    <row r="1024" spans="1:5" x14ac:dyDescent="0.25">
      <c r="A1024" s="8"/>
      <c r="B1024" s="8"/>
      <c r="C1024" s="8"/>
      <c r="D1024" s="8"/>
      <c r="E1024" s="8"/>
    </row>
    <row r="1025" spans="1:5" x14ac:dyDescent="0.25">
      <c r="A1025" s="8"/>
      <c r="B1025" s="8"/>
      <c r="C1025" s="8"/>
      <c r="D1025" s="8"/>
      <c r="E1025" s="8"/>
    </row>
    <row r="1026" spans="1:5" x14ac:dyDescent="0.25">
      <c r="A1026" s="8"/>
      <c r="B1026" s="8"/>
      <c r="C1026" s="8"/>
      <c r="D1026" s="8"/>
      <c r="E1026" s="8"/>
    </row>
    <row r="1027" spans="1:5" x14ac:dyDescent="0.25">
      <c r="A1027" s="8"/>
      <c r="B1027" s="8"/>
      <c r="C1027" s="8"/>
      <c r="D1027" s="8"/>
      <c r="E1027" s="8"/>
    </row>
    <row r="1028" spans="1:5" x14ac:dyDescent="0.25">
      <c r="A1028" s="8"/>
      <c r="B1028" s="8"/>
      <c r="C1028" s="8"/>
      <c r="D1028" s="8"/>
      <c r="E1028" s="8"/>
    </row>
    <row r="1029" spans="1:5" x14ac:dyDescent="0.25">
      <c r="A1029" s="8"/>
      <c r="B1029" s="8"/>
      <c r="C1029" s="8"/>
      <c r="D1029" s="8"/>
      <c r="E1029" s="8"/>
    </row>
    <row r="1030" spans="1:5" x14ac:dyDescent="0.25">
      <c r="A1030" s="8"/>
      <c r="B1030" s="8"/>
      <c r="C1030" s="8"/>
      <c r="D1030" s="8"/>
      <c r="E1030" s="8"/>
    </row>
    <row r="1031" spans="1:5" x14ac:dyDescent="0.25">
      <c r="A1031" s="8"/>
      <c r="B1031" s="8"/>
      <c r="C1031" s="8"/>
      <c r="D1031" s="8"/>
      <c r="E1031" s="8"/>
    </row>
    <row r="1032" spans="1:5" x14ac:dyDescent="0.25">
      <c r="A1032" s="8"/>
      <c r="B1032" s="8"/>
      <c r="C1032" s="8"/>
      <c r="D1032" s="8"/>
      <c r="E1032" s="8"/>
    </row>
    <row r="1033" spans="1:5" x14ac:dyDescent="0.25">
      <c r="A1033" s="8"/>
      <c r="B1033" s="8"/>
      <c r="C1033" s="8"/>
      <c r="D1033" s="8"/>
      <c r="E1033" s="8"/>
    </row>
    <row r="1034" spans="1:5" x14ac:dyDescent="0.25">
      <c r="A1034" s="8"/>
      <c r="B1034" s="8"/>
      <c r="C1034" s="8"/>
      <c r="D1034" s="8"/>
      <c r="E1034" s="8"/>
    </row>
    <row r="1035" spans="1:5" x14ac:dyDescent="0.25">
      <c r="A1035" s="8"/>
      <c r="B1035" s="8"/>
      <c r="C1035" s="8"/>
      <c r="D1035" s="8"/>
      <c r="E1035" s="8"/>
    </row>
    <row r="1036" spans="1:5" x14ac:dyDescent="0.25">
      <c r="A1036" s="8"/>
      <c r="B1036" s="8"/>
      <c r="C1036" s="8"/>
      <c r="D1036" s="8"/>
      <c r="E1036" s="8"/>
    </row>
    <row r="1037" spans="1:5" x14ac:dyDescent="0.25">
      <c r="A1037" s="8"/>
      <c r="B1037" s="8"/>
      <c r="C1037" s="8"/>
      <c r="D1037" s="8"/>
      <c r="E1037" s="8"/>
    </row>
    <row r="1038" spans="1:5" x14ac:dyDescent="0.25">
      <c r="A1038" s="8"/>
      <c r="B1038" s="8"/>
      <c r="C1038" s="8"/>
      <c r="D1038" s="8"/>
      <c r="E1038" s="8"/>
    </row>
    <row r="1039" spans="1:5" x14ac:dyDescent="0.25">
      <c r="A1039" s="8"/>
      <c r="B1039" s="8"/>
      <c r="C1039" s="8"/>
      <c r="D1039" s="8"/>
      <c r="E1039" s="8"/>
    </row>
    <row r="1040" spans="1:5" x14ac:dyDescent="0.25">
      <c r="A1040" s="8"/>
      <c r="B1040" s="8"/>
      <c r="C1040" s="8"/>
      <c r="D1040" s="8"/>
      <c r="E1040" s="8"/>
    </row>
    <row r="1041" spans="1:5" x14ac:dyDescent="0.25">
      <c r="A1041" s="8"/>
      <c r="B1041" s="8"/>
      <c r="C1041" s="8"/>
      <c r="D1041" s="8"/>
      <c r="E1041" s="8"/>
    </row>
    <row r="1042" spans="1:5" x14ac:dyDescent="0.25">
      <c r="A1042" s="8"/>
      <c r="B1042" s="8"/>
      <c r="C1042" s="8"/>
      <c r="D1042" s="8"/>
      <c r="E1042" s="8"/>
    </row>
    <row r="1043" spans="1:5" x14ac:dyDescent="0.25">
      <c r="A1043" s="8"/>
      <c r="B1043" s="8"/>
      <c r="C1043" s="8"/>
      <c r="D1043" s="8"/>
      <c r="E1043" s="8"/>
    </row>
    <row r="1044" spans="1:5" x14ac:dyDescent="0.25">
      <c r="A1044" s="8"/>
      <c r="B1044" s="8"/>
      <c r="C1044" s="8"/>
      <c r="D1044" s="8"/>
      <c r="E1044" s="8"/>
    </row>
    <row r="1045" spans="1:5" x14ac:dyDescent="0.25">
      <c r="A1045" s="8"/>
      <c r="B1045" s="8"/>
      <c r="C1045" s="8"/>
      <c r="D1045" s="8"/>
      <c r="E1045" s="8"/>
    </row>
    <row r="1046" spans="1:5" x14ac:dyDescent="0.25">
      <c r="A1046" s="8"/>
      <c r="B1046" s="8"/>
      <c r="C1046" s="8"/>
      <c r="D1046" s="8"/>
      <c r="E1046" s="8"/>
    </row>
    <row r="1047" spans="1:5" x14ac:dyDescent="0.25">
      <c r="A1047" s="8"/>
      <c r="B1047" s="8"/>
      <c r="C1047" s="8"/>
      <c r="D1047" s="8"/>
      <c r="E1047" s="8"/>
    </row>
    <row r="1048" spans="1:5" x14ac:dyDescent="0.25">
      <c r="A1048" s="8"/>
      <c r="B1048" s="8"/>
      <c r="C1048" s="8"/>
      <c r="D1048" s="8"/>
      <c r="E1048" s="8"/>
    </row>
    <row r="1049" spans="1:5" x14ac:dyDescent="0.25">
      <c r="A1049" s="8"/>
      <c r="B1049" s="8"/>
      <c r="C1049" s="8"/>
      <c r="D1049" s="8"/>
      <c r="E1049" s="8"/>
    </row>
    <row r="1050" spans="1:5" x14ac:dyDescent="0.25">
      <c r="A1050" s="8"/>
      <c r="B1050" s="8"/>
      <c r="C1050" s="8"/>
      <c r="D1050" s="8"/>
      <c r="E1050" s="8"/>
    </row>
    <row r="1051" spans="1:5" x14ac:dyDescent="0.25">
      <c r="A1051" s="8"/>
      <c r="B1051" s="8"/>
      <c r="C1051" s="8"/>
      <c r="D1051" s="8"/>
      <c r="E1051" s="8"/>
    </row>
    <row r="1052" spans="1:5" x14ac:dyDescent="0.25">
      <c r="A1052" s="8"/>
      <c r="B1052" s="8"/>
      <c r="C1052" s="8"/>
      <c r="D1052" s="8"/>
      <c r="E1052" s="8"/>
    </row>
    <row r="1053" spans="1:5" x14ac:dyDescent="0.25">
      <c r="A1053" s="8"/>
      <c r="B1053" s="8"/>
      <c r="C1053" s="8"/>
      <c r="D1053" s="8"/>
      <c r="E1053" s="8"/>
    </row>
    <row r="1054" spans="1:5" x14ac:dyDescent="0.25">
      <c r="A1054" s="8"/>
      <c r="B1054" s="8"/>
      <c r="C1054" s="8"/>
      <c r="D1054" s="8"/>
      <c r="E1054" s="8"/>
    </row>
    <row r="1055" spans="1:5" x14ac:dyDescent="0.25">
      <c r="A1055" s="8"/>
      <c r="B1055" s="8"/>
      <c r="C1055" s="8"/>
      <c r="D1055" s="8"/>
      <c r="E1055" s="8"/>
    </row>
    <row r="1056" spans="1:5" x14ac:dyDescent="0.25">
      <c r="A1056" s="8"/>
      <c r="B1056" s="8"/>
      <c r="C1056" s="8"/>
      <c r="D1056" s="8"/>
      <c r="E1056" s="8"/>
    </row>
    <row r="1057" spans="1:5" x14ac:dyDescent="0.25">
      <c r="A1057" s="8"/>
      <c r="B1057" s="8"/>
      <c r="C1057" s="8"/>
      <c r="D1057" s="8"/>
      <c r="E1057" s="8"/>
    </row>
    <row r="1058" spans="1:5" x14ac:dyDescent="0.25">
      <c r="A1058" s="8"/>
      <c r="B1058" s="8"/>
      <c r="C1058" s="8"/>
      <c r="D1058" s="8"/>
      <c r="E1058" s="8"/>
    </row>
    <row r="1059" spans="1:5" x14ac:dyDescent="0.25">
      <c r="A1059" s="8"/>
      <c r="B1059" s="8"/>
      <c r="C1059" s="8"/>
      <c r="D1059" s="8"/>
      <c r="E1059" s="8"/>
    </row>
    <row r="1060" spans="1:5" x14ac:dyDescent="0.25">
      <c r="A1060" s="8"/>
      <c r="B1060" s="8"/>
      <c r="C1060" s="8"/>
      <c r="D1060" s="8"/>
      <c r="E1060" s="8"/>
    </row>
    <row r="1061" spans="1:5" x14ac:dyDescent="0.25">
      <c r="A1061" s="8"/>
      <c r="B1061" s="8"/>
      <c r="C1061" s="8"/>
      <c r="D1061" s="8"/>
      <c r="E1061" s="8"/>
    </row>
    <row r="1062" spans="1:5" x14ac:dyDescent="0.25">
      <c r="A1062" s="8"/>
      <c r="B1062" s="8"/>
      <c r="C1062" s="8"/>
      <c r="D1062" s="8"/>
      <c r="E1062" s="8"/>
    </row>
    <row r="1063" spans="1:5" x14ac:dyDescent="0.25">
      <c r="A1063" s="8"/>
      <c r="B1063" s="8"/>
      <c r="C1063" s="8"/>
      <c r="D1063" s="8"/>
      <c r="E1063" s="8"/>
    </row>
    <row r="1064" spans="1:5" x14ac:dyDescent="0.25">
      <c r="A1064" s="8"/>
      <c r="B1064" s="8"/>
      <c r="C1064" s="8"/>
      <c r="D1064" s="8"/>
      <c r="E1064" s="8"/>
    </row>
    <row r="1065" spans="1:5" x14ac:dyDescent="0.25">
      <c r="A1065" s="8"/>
      <c r="B1065" s="8"/>
      <c r="C1065" s="8"/>
      <c r="D1065" s="8"/>
      <c r="E1065" s="8"/>
    </row>
    <row r="1066" spans="1:5" x14ac:dyDescent="0.25">
      <c r="A1066" s="8"/>
      <c r="B1066" s="8"/>
      <c r="C1066" s="8"/>
      <c r="D1066" s="8"/>
      <c r="E1066" s="8"/>
    </row>
    <row r="1067" spans="1:5" x14ac:dyDescent="0.25">
      <c r="A1067" s="8"/>
      <c r="B1067" s="8"/>
      <c r="C1067" s="8"/>
      <c r="D1067" s="8"/>
      <c r="E1067" s="8"/>
    </row>
    <row r="1068" spans="1:5" x14ac:dyDescent="0.25">
      <c r="A1068" s="8"/>
      <c r="B1068" s="8"/>
      <c r="C1068" s="8"/>
      <c r="D1068" s="8"/>
      <c r="E1068" s="8"/>
    </row>
    <row r="1069" spans="1:5" x14ac:dyDescent="0.25">
      <c r="A1069" s="8"/>
      <c r="B1069" s="8"/>
      <c r="C1069" s="8"/>
      <c r="D1069" s="8"/>
      <c r="E1069" s="8"/>
    </row>
    <row r="1070" spans="1:5" x14ac:dyDescent="0.25">
      <c r="A1070" s="8"/>
      <c r="B1070" s="8"/>
      <c r="C1070" s="8"/>
      <c r="D1070" s="8"/>
      <c r="E1070" s="8"/>
    </row>
    <row r="1071" spans="1:5" x14ac:dyDescent="0.25">
      <c r="A1071" s="8"/>
      <c r="B1071" s="8"/>
      <c r="C1071" s="8"/>
      <c r="D1071" s="8"/>
      <c r="E1071" s="8"/>
    </row>
    <row r="1072" spans="1:5" x14ac:dyDescent="0.25">
      <c r="A1072" s="8"/>
      <c r="B1072" s="8"/>
      <c r="C1072" s="8"/>
      <c r="D1072" s="8"/>
      <c r="E1072" s="8"/>
    </row>
    <row r="1073" spans="1:5" x14ac:dyDescent="0.25">
      <c r="A1073" s="8"/>
      <c r="B1073" s="8"/>
      <c r="C1073" s="8"/>
      <c r="D1073" s="8"/>
      <c r="E1073" s="8"/>
    </row>
    <row r="1074" spans="1:5" x14ac:dyDescent="0.25">
      <c r="A1074" s="8"/>
      <c r="B1074" s="8"/>
      <c r="C1074" s="8"/>
      <c r="D1074" s="8"/>
      <c r="E1074" s="8"/>
    </row>
    <row r="1075" spans="1:5" x14ac:dyDescent="0.25">
      <c r="A1075" s="8"/>
      <c r="B1075" s="8"/>
      <c r="C1075" s="8"/>
      <c r="D1075" s="8"/>
      <c r="E1075" s="8"/>
    </row>
    <row r="1076" spans="1:5" x14ac:dyDescent="0.25">
      <c r="A1076" s="8"/>
      <c r="B1076" s="8"/>
      <c r="C1076" s="8"/>
      <c r="D1076" s="8"/>
      <c r="E1076" s="8"/>
    </row>
    <row r="1077" spans="1:5" x14ac:dyDescent="0.25">
      <c r="A1077" s="8"/>
      <c r="B1077" s="8"/>
      <c r="C1077" s="8"/>
      <c r="D1077" s="8"/>
      <c r="E1077" s="8"/>
    </row>
    <row r="1078" spans="1:5" x14ac:dyDescent="0.25">
      <c r="A1078" s="8"/>
      <c r="B1078" s="8"/>
      <c r="C1078" s="8"/>
      <c r="D1078" s="8"/>
      <c r="E1078" s="8"/>
    </row>
    <row r="1079" spans="1:5" x14ac:dyDescent="0.25">
      <c r="A1079" s="8"/>
      <c r="B1079" s="8"/>
      <c r="C1079" s="8"/>
      <c r="D1079" s="8"/>
      <c r="E1079" s="8"/>
    </row>
    <row r="1080" spans="1:5" x14ac:dyDescent="0.25">
      <c r="A1080" s="8"/>
      <c r="B1080" s="8"/>
      <c r="C1080" s="8"/>
      <c r="D1080" s="8"/>
      <c r="E1080" s="8"/>
    </row>
    <row r="1081" spans="1:5" x14ac:dyDescent="0.25">
      <c r="A1081" s="8"/>
      <c r="B1081" s="8"/>
      <c r="C1081" s="8"/>
      <c r="D1081" s="8"/>
      <c r="E1081" s="8"/>
    </row>
    <row r="1082" spans="1:5" x14ac:dyDescent="0.25">
      <c r="A1082" s="8"/>
      <c r="B1082" s="8"/>
      <c r="C1082" s="8"/>
      <c r="D1082" s="8"/>
      <c r="E1082" s="8"/>
    </row>
    <row r="1083" spans="1:5" x14ac:dyDescent="0.25">
      <c r="A1083" s="8"/>
      <c r="B1083" s="8"/>
      <c r="C1083" s="8"/>
      <c r="D1083" s="8"/>
      <c r="E1083" s="8"/>
    </row>
    <row r="1084" spans="1:5" x14ac:dyDescent="0.25">
      <c r="A1084" s="8"/>
      <c r="B1084" s="8"/>
      <c r="C1084" s="8"/>
      <c r="D1084" s="8"/>
      <c r="E1084" s="8"/>
    </row>
    <row r="1085" spans="1:5" x14ac:dyDescent="0.25">
      <c r="A1085" s="8"/>
      <c r="B1085" s="8"/>
      <c r="C1085" s="8"/>
      <c r="D1085" s="8"/>
      <c r="E1085" s="8"/>
    </row>
    <row r="1086" spans="1:5" x14ac:dyDescent="0.25">
      <c r="A1086" s="8"/>
      <c r="B1086" s="8"/>
      <c r="C1086" s="8"/>
      <c r="D1086" s="8"/>
      <c r="E1086" s="8"/>
    </row>
    <row r="1087" spans="1:5" x14ac:dyDescent="0.25">
      <c r="A1087" s="8"/>
      <c r="B1087" s="8"/>
      <c r="C1087" s="8"/>
      <c r="D1087" s="8"/>
      <c r="E1087" s="8"/>
    </row>
    <row r="1088" spans="1:5" x14ac:dyDescent="0.25">
      <c r="A1088" s="8"/>
      <c r="B1088" s="8"/>
      <c r="C1088" s="8"/>
      <c r="D1088" s="8"/>
      <c r="E1088" s="8"/>
    </row>
    <row r="1089" spans="1:5" x14ac:dyDescent="0.25">
      <c r="A1089" s="8"/>
      <c r="B1089" s="8"/>
      <c r="C1089" s="8"/>
      <c r="D1089" s="8"/>
      <c r="E1089" s="8"/>
    </row>
    <row r="1090" spans="1:5" x14ac:dyDescent="0.25">
      <c r="A1090" s="8"/>
      <c r="B1090" s="8"/>
      <c r="C1090" s="8"/>
      <c r="D1090" s="8"/>
      <c r="E1090" s="8"/>
    </row>
    <row r="1091" spans="1:5" x14ac:dyDescent="0.25">
      <c r="A1091" s="8"/>
      <c r="B1091" s="8"/>
      <c r="C1091" s="8"/>
      <c r="D1091" s="8"/>
      <c r="E1091" s="8"/>
    </row>
    <row r="1092" spans="1:5" x14ac:dyDescent="0.25">
      <c r="A1092" s="8"/>
      <c r="B1092" s="8"/>
      <c r="C1092" s="8"/>
      <c r="D1092" s="8"/>
      <c r="E1092" s="8"/>
    </row>
    <row r="1093" spans="1:5" x14ac:dyDescent="0.25">
      <c r="A1093" s="8"/>
      <c r="B1093" s="8"/>
      <c r="C1093" s="8"/>
      <c r="D1093" s="8"/>
      <c r="E1093" s="8"/>
    </row>
    <row r="1094" spans="1:5" x14ac:dyDescent="0.25">
      <c r="A1094" s="8"/>
      <c r="B1094" s="8"/>
      <c r="C1094" s="8"/>
      <c r="D1094" s="8"/>
      <c r="E1094" s="8"/>
    </row>
    <row r="1095" spans="1:5" x14ac:dyDescent="0.25">
      <c r="A1095" s="8"/>
      <c r="B1095" s="8"/>
      <c r="C1095" s="8"/>
      <c r="D1095" s="8"/>
      <c r="E1095" s="8"/>
    </row>
    <row r="1096" spans="1:5" x14ac:dyDescent="0.25">
      <c r="A1096" s="8"/>
      <c r="B1096" s="8"/>
      <c r="C1096" s="8"/>
      <c r="D1096" s="8"/>
      <c r="E1096" s="8"/>
    </row>
    <row r="1097" spans="1:5" x14ac:dyDescent="0.25">
      <c r="A1097" s="8"/>
      <c r="B1097" s="8"/>
      <c r="C1097" s="8"/>
      <c r="D1097" s="8"/>
      <c r="E1097" s="8"/>
    </row>
    <row r="1098" spans="1:5" x14ac:dyDescent="0.25">
      <c r="A1098" s="8"/>
      <c r="B1098" s="8"/>
      <c r="C1098" s="8"/>
      <c r="D1098" s="8"/>
      <c r="E1098" s="8"/>
    </row>
    <row r="1099" spans="1:5" x14ac:dyDescent="0.25">
      <c r="A1099" s="8"/>
      <c r="B1099" s="8"/>
      <c r="C1099" s="8"/>
      <c r="D1099" s="8"/>
      <c r="E1099" s="8"/>
    </row>
    <row r="1100" spans="1:5" x14ac:dyDescent="0.25">
      <c r="A1100" s="8"/>
      <c r="B1100" s="8"/>
      <c r="C1100" s="8"/>
      <c r="D1100" s="8"/>
      <c r="E1100" s="8"/>
    </row>
    <row r="1101" spans="1:5" x14ac:dyDescent="0.25">
      <c r="A1101" s="8"/>
      <c r="B1101" s="8"/>
      <c r="C1101" s="8"/>
      <c r="D1101" s="8"/>
      <c r="E1101" s="8"/>
    </row>
    <row r="1102" spans="1:5" x14ac:dyDescent="0.25">
      <c r="A1102" s="8"/>
      <c r="B1102" s="8"/>
      <c r="C1102" s="8"/>
      <c r="D1102" s="8"/>
      <c r="E1102" s="8"/>
    </row>
    <row r="1103" spans="1:5" x14ac:dyDescent="0.25">
      <c r="A1103" s="8"/>
      <c r="B1103" s="8"/>
      <c r="C1103" s="8"/>
      <c r="D1103" s="8"/>
      <c r="E1103" s="8"/>
    </row>
    <row r="1104" spans="1:5" x14ac:dyDescent="0.25">
      <c r="A1104" s="8"/>
      <c r="B1104" s="8"/>
      <c r="C1104" s="8"/>
      <c r="D1104" s="8"/>
      <c r="E1104" s="8"/>
    </row>
    <row r="1105" spans="1:5" x14ac:dyDescent="0.25">
      <c r="A1105" s="8"/>
      <c r="B1105" s="8"/>
      <c r="C1105" s="8"/>
      <c r="D1105" s="8"/>
      <c r="E1105" s="8"/>
    </row>
    <row r="1106" spans="1:5" x14ac:dyDescent="0.25">
      <c r="A1106" s="8"/>
      <c r="B1106" s="8"/>
      <c r="C1106" s="8"/>
      <c r="D1106" s="8"/>
      <c r="E1106" s="8"/>
    </row>
    <row r="1107" spans="1:5" x14ac:dyDescent="0.25">
      <c r="A1107" s="8"/>
      <c r="B1107" s="8"/>
      <c r="C1107" s="8"/>
      <c r="D1107" s="8"/>
      <c r="E1107" s="8"/>
    </row>
    <row r="1108" spans="1:5" x14ac:dyDescent="0.25">
      <c r="A1108" s="8"/>
      <c r="B1108" s="8"/>
      <c r="C1108" s="8"/>
      <c r="D1108" s="8"/>
      <c r="E1108" s="8"/>
    </row>
    <row r="1109" spans="1:5" x14ac:dyDescent="0.25">
      <c r="A1109" s="8"/>
      <c r="B1109" s="8"/>
      <c r="C1109" s="8"/>
      <c r="D1109" s="8"/>
      <c r="E1109" s="8"/>
    </row>
    <row r="1110" spans="1:5" x14ac:dyDescent="0.25">
      <c r="A1110" s="8"/>
      <c r="B1110" s="8"/>
      <c r="C1110" s="8"/>
      <c r="D1110" s="8"/>
      <c r="E1110" s="8"/>
    </row>
    <row r="1111" spans="1:5" x14ac:dyDescent="0.25">
      <c r="A1111" s="8"/>
      <c r="B1111" s="8"/>
      <c r="C1111" s="8"/>
      <c r="D1111" s="8"/>
      <c r="E1111" s="8"/>
    </row>
    <row r="1112" spans="1:5" x14ac:dyDescent="0.25">
      <c r="A1112" s="8"/>
      <c r="B1112" s="8"/>
      <c r="C1112" s="8"/>
      <c r="D1112" s="8"/>
      <c r="E1112" s="8"/>
    </row>
    <row r="1113" spans="1:5" x14ac:dyDescent="0.25">
      <c r="A1113" s="8"/>
      <c r="B1113" s="8"/>
      <c r="C1113" s="8"/>
      <c r="D1113" s="8"/>
      <c r="E1113" s="8"/>
    </row>
    <row r="1114" spans="1:5" x14ac:dyDescent="0.25">
      <c r="A1114" s="8"/>
      <c r="B1114" s="8"/>
      <c r="C1114" s="8"/>
      <c r="D1114" s="8"/>
      <c r="E1114" s="8"/>
    </row>
    <row r="1115" spans="1:5" x14ac:dyDescent="0.25">
      <c r="A1115" s="8"/>
      <c r="B1115" s="8"/>
      <c r="C1115" s="8"/>
      <c r="D1115" s="8"/>
      <c r="E1115" s="8"/>
    </row>
    <row r="1116" spans="1:5" x14ac:dyDescent="0.25">
      <c r="A1116" s="8"/>
      <c r="B1116" s="8"/>
      <c r="C1116" s="8"/>
      <c r="D1116" s="8"/>
      <c r="E1116" s="8"/>
    </row>
    <row r="1117" spans="1:5" x14ac:dyDescent="0.25">
      <c r="A1117" s="8"/>
      <c r="B1117" s="8"/>
      <c r="C1117" s="8"/>
      <c r="D1117" s="8"/>
      <c r="E1117" s="8"/>
    </row>
    <row r="1118" spans="1:5" x14ac:dyDescent="0.25">
      <c r="A1118" s="8"/>
      <c r="B1118" s="8"/>
      <c r="C1118" s="8"/>
      <c r="D1118" s="8"/>
      <c r="E1118" s="8"/>
    </row>
    <row r="1119" spans="1:5" x14ac:dyDescent="0.25">
      <c r="A1119" s="8"/>
      <c r="B1119" s="8"/>
      <c r="C1119" s="8"/>
      <c r="D1119" s="8"/>
      <c r="E1119" s="8"/>
    </row>
    <row r="1120" spans="1:5" x14ac:dyDescent="0.25">
      <c r="A1120" s="8"/>
      <c r="B1120" s="8"/>
      <c r="C1120" s="8"/>
      <c r="D1120" s="8"/>
      <c r="E1120" s="8"/>
    </row>
    <row r="1121" spans="1:5" x14ac:dyDescent="0.25">
      <c r="A1121" s="8"/>
      <c r="B1121" s="8"/>
      <c r="C1121" s="8"/>
      <c r="D1121" s="8"/>
      <c r="E1121" s="8"/>
    </row>
    <row r="1122" spans="1:5" x14ac:dyDescent="0.25">
      <c r="A1122" s="8"/>
      <c r="B1122" s="8"/>
      <c r="C1122" s="8"/>
      <c r="D1122" s="8"/>
      <c r="E1122" s="8"/>
    </row>
    <row r="1123" spans="1:5" x14ac:dyDescent="0.25">
      <c r="A1123" s="8"/>
      <c r="B1123" s="8"/>
      <c r="C1123" s="8"/>
      <c r="D1123" s="8"/>
      <c r="E1123" s="8"/>
    </row>
    <row r="1124" spans="1:5" x14ac:dyDescent="0.25">
      <c r="A1124" s="8"/>
      <c r="B1124" s="8"/>
      <c r="C1124" s="8"/>
      <c r="D1124" s="8"/>
      <c r="E1124" s="8"/>
    </row>
    <row r="1125" spans="1:5" x14ac:dyDescent="0.25">
      <c r="A1125" s="8"/>
      <c r="B1125" s="8"/>
      <c r="C1125" s="8"/>
      <c r="D1125" s="8"/>
      <c r="E1125" s="8"/>
    </row>
    <row r="1126" spans="1:5" x14ac:dyDescent="0.25">
      <c r="A1126" s="8"/>
      <c r="B1126" s="8"/>
      <c r="C1126" s="8"/>
      <c r="D1126" s="8"/>
      <c r="E1126" s="8"/>
    </row>
    <row r="1127" spans="1:5" x14ac:dyDescent="0.25">
      <c r="A1127" s="8"/>
      <c r="B1127" s="8"/>
      <c r="C1127" s="8"/>
      <c r="D1127" s="8"/>
      <c r="E1127" s="8"/>
    </row>
    <row r="1128" spans="1:5" x14ac:dyDescent="0.25">
      <c r="A1128" s="8"/>
      <c r="B1128" s="8"/>
      <c r="C1128" s="8"/>
      <c r="D1128" s="8"/>
      <c r="E1128" s="8"/>
    </row>
    <row r="1129" spans="1:5" x14ac:dyDescent="0.25">
      <c r="A1129" s="8"/>
      <c r="B1129" s="8"/>
      <c r="C1129" s="8"/>
      <c r="D1129" s="8"/>
      <c r="E1129" s="8"/>
    </row>
    <row r="1130" spans="1:5" x14ac:dyDescent="0.25">
      <c r="A1130" s="8"/>
      <c r="B1130" s="8"/>
      <c r="C1130" s="8"/>
      <c r="D1130" s="8"/>
      <c r="E1130" s="8"/>
    </row>
    <row r="1131" spans="1:5" x14ac:dyDescent="0.25">
      <c r="A1131" s="8"/>
      <c r="B1131" s="8"/>
      <c r="C1131" s="8"/>
      <c r="D1131" s="8"/>
      <c r="E1131" s="8"/>
    </row>
    <row r="1132" spans="1:5" x14ac:dyDescent="0.25">
      <c r="A1132" s="8"/>
      <c r="B1132" s="8"/>
      <c r="C1132" s="8"/>
      <c r="D1132" s="8"/>
      <c r="E1132" s="8"/>
    </row>
    <row r="1133" spans="1:5" x14ac:dyDescent="0.25">
      <c r="A1133" s="8"/>
      <c r="B1133" s="8"/>
      <c r="C1133" s="8"/>
      <c r="D1133" s="8"/>
      <c r="E1133" s="8"/>
    </row>
    <row r="1134" spans="1:5" x14ac:dyDescent="0.25">
      <c r="A1134" s="8"/>
      <c r="B1134" s="8"/>
      <c r="C1134" s="8"/>
      <c r="D1134" s="8"/>
      <c r="E1134" s="8"/>
    </row>
    <row r="1135" spans="1:5" x14ac:dyDescent="0.25">
      <c r="A1135" s="8"/>
      <c r="B1135" s="8"/>
      <c r="C1135" s="8"/>
      <c r="D1135" s="8"/>
      <c r="E1135" s="8"/>
    </row>
    <row r="1136" spans="1:5" x14ac:dyDescent="0.25">
      <c r="A1136" s="8"/>
      <c r="B1136" s="8"/>
      <c r="C1136" s="8"/>
      <c r="D1136" s="8"/>
      <c r="E1136" s="8"/>
    </row>
    <row r="1137" spans="1:5" x14ac:dyDescent="0.25">
      <c r="A1137" s="8"/>
      <c r="B1137" s="8"/>
      <c r="C1137" s="8"/>
      <c r="D1137" s="8"/>
      <c r="E1137" s="8"/>
    </row>
    <row r="1138" spans="1:5" x14ac:dyDescent="0.25">
      <c r="A1138" s="8"/>
      <c r="B1138" s="8"/>
      <c r="C1138" s="8"/>
      <c r="D1138" s="8"/>
      <c r="E1138" s="8"/>
    </row>
    <row r="1139" spans="1:5" x14ac:dyDescent="0.25">
      <c r="A1139" s="8"/>
      <c r="B1139" s="8"/>
      <c r="C1139" s="8"/>
      <c r="D1139" s="8"/>
      <c r="E1139" s="8"/>
    </row>
    <row r="1140" spans="1:5" x14ac:dyDescent="0.25">
      <c r="A1140" s="8"/>
      <c r="B1140" s="8"/>
      <c r="C1140" s="8"/>
      <c r="D1140" s="8"/>
      <c r="E1140" s="8"/>
    </row>
    <row r="1141" spans="1:5" x14ac:dyDescent="0.25">
      <c r="A1141" s="8"/>
      <c r="B1141" s="8"/>
      <c r="C1141" s="8"/>
      <c r="D1141" s="8"/>
      <c r="E1141" s="8"/>
    </row>
    <row r="1142" spans="1:5" x14ac:dyDescent="0.25">
      <c r="A1142" s="8"/>
      <c r="B1142" s="8"/>
      <c r="C1142" s="8"/>
      <c r="D1142" s="8"/>
      <c r="E1142" s="8"/>
    </row>
    <row r="1143" spans="1:5" x14ac:dyDescent="0.25">
      <c r="A1143" s="8"/>
      <c r="B1143" s="8"/>
      <c r="C1143" s="8"/>
      <c r="D1143" s="8"/>
      <c r="E1143" s="8"/>
    </row>
    <row r="1144" spans="1:5" x14ac:dyDescent="0.25">
      <c r="A1144" s="8"/>
      <c r="B1144" s="8"/>
      <c r="C1144" s="8"/>
      <c r="D1144" s="8"/>
      <c r="E1144" s="8"/>
    </row>
    <row r="1145" spans="1:5" x14ac:dyDescent="0.25">
      <c r="A1145" s="8"/>
      <c r="B1145" s="8"/>
      <c r="C1145" s="8"/>
      <c r="D1145" s="8"/>
      <c r="E1145" s="8"/>
    </row>
    <row r="1146" spans="1:5" x14ac:dyDescent="0.25">
      <c r="A1146" s="8"/>
      <c r="B1146" s="8"/>
      <c r="C1146" s="8"/>
      <c r="D1146" s="8"/>
      <c r="E1146" s="8"/>
    </row>
    <row r="1147" spans="1:5" x14ac:dyDescent="0.25">
      <c r="A1147" s="8"/>
      <c r="B1147" s="8"/>
      <c r="C1147" s="8"/>
      <c r="D1147" s="8"/>
      <c r="E1147" s="8"/>
    </row>
    <row r="1148" spans="1:5" x14ac:dyDescent="0.25">
      <c r="A1148" s="8"/>
      <c r="B1148" s="8"/>
      <c r="C1148" s="8"/>
      <c r="D1148" s="8"/>
      <c r="E1148" s="8"/>
    </row>
    <row r="1149" spans="1:5" x14ac:dyDescent="0.25">
      <c r="A1149" s="8"/>
      <c r="B1149" s="8"/>
      <c r="C1149" s="8"/>
      <c r="D1149" s="8"/>
      <c r="E1149" s="8"/>
    </row>
    <row r="1150" spans="1:5" x14ac:dyDescent="0.25">
      <c r="A1150" s="8"/>
      <c r="B1150" s="8"/>
      <c r="C1150" s="8"/>
      <c r="D1150" s="8"/>
      <c r="E1150" s="8"/>
    </row>
    <row r="1151" spans="1:5" x14ac:dyDescent="0.25">
      <c r="A1151" s="8"/>
      <c r="B1151" s="8"/>
      <c r="C1151" s="8"/>
      <c r="D1151" s="8"/>
      <c r="E1151" s="8"/>
    </row>
    <row r="1152" spans="1:5" x14ac:dyDescent="0.25">
      <c r="A1152" s="8"/>
      <c r="B1152" s="8"/>
      <c r="C1152" s="8"/>
      <c r="D1152" s="8"/>
      <c r="E1152" s="8"/>
    </row>
    <row r="1153" spans="1:5" x14ac:dyDescent="0.25">
      <c r="A1153" s="8"/>
      <c r="B1153" s="8"/>
      <c r="C1153" s="8"/>
      <c r="D1153" s="8"/>
      <c r="E1153" s="8"/>
    </row>
    <row r="1154" spans="1:5" x14ac:dyDescent="0.25">
      <c r="A1154" s="8"/>
      <c r="B1154" s="8"/>
      <c r="C1154" s="8"/>
      <c r="D1154" s="8"/>
      <c r="E1154" s="8"/>
    </row>
    <row r="1155" spans="1:5" x14ac:dyDescent="0.25">
      <c r="A1155" s="8"/>
      <c r="B1155" s="8"/>
      <c r="C1155" s="8"/>
      <c r="D1155" s="8"/>
      <c r="E1155" s="8"/>
    </row>
    <row r="1156" spans="1:5" x14ac:dyDescent="0.25">
      <c r="A1156" s="8"/>
      <c r="B1156" s="8"/>
      <c r="C1156" s="8"/>
      <c r="D1156" s="8"/>
      <c r="E1156" s="8"/>
    </row>
    <row r="1157" spans="1:5" x14ac:dyDescent="0.25">
      <c r="A1157" s="8"/>
      <c r="B1157" s="8"/>
      <c r="C1157" s="8"/>
      <c r="D1157" s="8"/>
      <c r="E1157" s="8"/>
    </row>
    <row r="1158" spans="1:5" x14ac:dyDescent="0.25">
      <c r="A1158" s="8"/>
      <c r="B1158" s="8"/>
      <c r="C1158" s="8"/>
      <c r="D1158" s="8"/>
      <c r="E1158" s="8"/>
    </row>
    <row r="1159" spans="1:5" x14ac:dyDescent="0.25">
      <c r="A1159" s="8"/>
      <c r="B1159" s="8"/>
      <c r="C1159" s="8"/>
      <c r="D1159" s="8"/>
      <c r="E1159" s="8"/>
    </row>
    <row r="1160" spans="1:5" x14ac:dyDescent="0.25">
      <c r="A1160" s="8"/>
      <c r="B1160" s="8"/>
      <c r="C1160" s="8"/>
      <c r="D1160" s="8"/>
      <c r="E1160" s="8"/>
    </row>
    <row r="1161" spans="1:5" x14ac:dyDescent="0.25">
      <c r="A1161" s="8"/>
      <c r="B1161" s="8"/>
      <c r="C1161" s="8"/>
      <c r="D1161" s="8"/>
      <c r="E1161" s="8"/>
    </row>
    <row r="1162" spans="1:5" x14ac:dyDescent="0.25">
      <c r="A1162" s="8"/>
      <c r="B1162" s="8"/>
      <c r="C1162" s="8"/>
      <c r="D1162" s="8"/>
      <c r="E1162" s="8"/>
    </row>
    <row r="1163" spans="1:5" x14ac:dyDescent="0.25">
      <c r="A1163" s="8"/>
      <c r="B1163" s="8"/>
      <c r="C1163" s="8"/>
      <c r="D1163" s="8"/>
      <c r="E1163" s="8"/>
    </row>
    <row r="1164" spans="1:5" x14ac:dyDescent="0.25">
      <c r="A1164" s="8"/>
      <c r="B1164" s="8"/>
      <c r="C1164" s="8"/>
      <c r="D1164" s="8"/>
      <c r="E1164" s="8"/>
    </row>
    <row r="1165" spans="1:5" x14ac:dyDescent="0.25">
      <c r="A1165" s="8"/>
      <c r="B1165" s="8"/>
      <c r="C1165" s="8"/>
      <c r="D1165" s="8"/>
      <c r="E1165" s="8"/>
    </row>
    <row r="1166" spans="1:5" x14ac:dyDescent="0.25">
      <c r="A1166" s="8"/>
      <c r="B1166" s="8"/>
      <c r="C1166" s="8"/>
      <c r="D1166" s="8"/>
      <c r="E1166" s="8"/>
    </row>
    <row r="1167" spans="1:5" x14ac:dyDescent="0.25">
      <c r="A1167" s="8"/>
      <c r="B1167" s="8"/>
      <c r="C1167" s="8"/>
      <c r="D1167" s="8"/>
      <c r="E1167" s="8"/>
    </row>
    <row r="1168" spans="1:5" x14ac:dyDescent="0.25">
      <c r="A1168" s="8"/>
      <c r="B1168" s="8"/>
      <c r="C1168" s="8"/>
      <c r="D1168" s="8"/>
      <c r="E1168" s="8"/>
    </row>
    <row r="1169" spans="1:5" x14ac:dyDescent="0.25">
      <c r="A1169" s="8"/>
      <c r="B1169" s="8"/>
      <c r="C1169" s="8"/>
      <c r="D1169" s="8"/>
      <c r="E1169" s="8"/>
    </row>
    <row r="1170" spans="1:5" x14ac:dyDescent="0.25">
      <c r="A1170" s="8"/>
      <c r="B1170" s="8"/>
      <c r="C1170" s="8"/>
      <c r="D1170" s="8"/>
      <c r="E1170" s="8"/>
    </row>
    <row r="1171" spans="1:5" x14ac:dyDescent="0.25">
      <c r="A1171" s="8"/>
      <c r="B1171" s="8"/>
      <c r="C1171" s="8"/>
      <c r="D1171" s="8"/>
      <c r="E1171" s="8"/>
    </row>
    <row r="1172" spans="1:5" x14ac:dyDescent="0.25">
      <c r="A1172" s="8"/>
      <c r="B1172" s="8"/>
      <c r="C1172" s="8"/>
      <c r="D1172" s="8"/>
      <c r="E1172" s="8"/>
    </row>
    <row r="1173" spans="1:5" x14ac:dyDescent="0.25">
      <c r="A1173" s="8"/>
      <c r="B1173" s="8"/>
      <c r="C1173" s="8"/>
      <c r="D1173" s="8"/>
      <c r="E1173" s="8"/>
    </row>
    <row r="1174" spans="1:5" x14ac:dyDescent="0.25">
      <c r="A1174" s="8"/>
      <c r="B1174" s="8"/>
      <c r="C1174" s="8"/>
      <c r="D1174" s="8"/>
      <c r="E1174" s="8"/>
    </row>
    <row r="1175" spans="1:5" x14ac:dyDescent="0.25">
      <c r="A1175" s="8"/>
      <c r="B1175" s="8"/>
      <c r="C1175" s="8"/>
      <c r="D1175" s="8"/>
      <c r="E1175" s="8"/>
    </row>
    <row r="1176" spans="1:5" x14ac:dyDescent="0.25">
      <c r="A1176" s="8"/>
      <c r="B1176" s="8"/>
      <c r="C1176" s="8"/>
      <c r="D1176" s="8"/>
      <c r="E1176" s="8"/>
    </row>
    <row r="1177" spans="1:5" x14ac:dyDescent="0.25">
      <c r="A1177" s="8"/>
      <c r="B1177" s="8"/>
      <c r="C1177" s="8"/>
      <c r="D1177" s="8"/>
      <c r="E1177" s="8"/>
    </row>
    <row r="1178" spans="1:5" x14ac:dyDescent="0.25">
      <c r="A1178" s="8"/>
      <c r="B1178" s="8"/>
      <c r="C1178" s="8"/>
      <c r="D1178" s="8"/>
      <c r="E1178" s="8"/>
    </row>
    <row r="1179" spans="1:5" x14ac:dyDescent="0.25">
      <c r="A1179" s="8"/>
      <c r="B1179" s="8"/>
      <c r="C1179" s="8"/>
      <c r="D1179" s="8"/>
      <c r="E1179" s="8"/>
    </row>
    <row r="1180" spans="1:5" x14ac:dyDescent="0.25">
      <c r="A1180" s="8"/>
      <c r="B1180" s="8"/>
      <c r="C1180" s="8"/>
      <c r="D1180" s="8"/>
      <c r="E1180" s="8"/>
    </row>
    <row r="1181" spans="1:5" x14ac:dyDescent="0.25">
      <c r="A1181" s="8"/>
      <c r="B1181" s="8"/>
      <c r="C1181" s="8"/>
      <c r="D1181" s="8"/>
      <c r="E1181" s="8"/>
    </row>
    <row r="1182" spans="1:5" x14ac:dyDescent="0.25">
      <c r="A1182" s="8"/>
      <c r="B1182" s="8"/>
      <c r="C1182" s="8"/>
      <c r="D1182" s="8"/>
      <c r="E1182" s="8"/>
    </row>
    <row r="1183" spans="1:5" x14ac:dyDescent="0.25">
      <c r="A1183" s="8"/>
      <c r="B1183" s="8"/>
      <c r="C1183" s="8"/>
      <c r="D1183" s="8"/>
      <c r="E1183" s="8"/>
    </row>
    <row r="1184" spans="1:5" x14ac:dyDescent="0.25">
      <c r="A1184" s="8"/>
      <c r="B1184" s="8"/>
      <c r="C1184" s="8"/>
      <c r="D1184" s="8"/>
      <c r="E1184" s="8"/>
    </row>
    <row r="1185" spans="1:5" x14ac:dyDescent="0.25">
      <c r="A1185" s="8"/>
      <c r="B1185" s="8"/>
      <c r="C1185" s="8"/>
      <c r="D1185" s="8"/>
      <c r="E1185" s="8"/>
    </row>
    <row r="1186" spans="1:5" x14ac:dyDescent="0.25">
      <c r="A1186" s="8"/>
      <c r="B1186" s="8"/>
      <c r="C1186" s="8"/>
      <c r="D1186" s="8"/>
      <c r="E1186" s="8"/>
    </row>
    <row r="1187" spans="1:5" x14ac:dyDescent="0.25">
      <c r="A1187" s="8"/>
      <c r="B1187" s="8"/>
      <c r="C1187" s="8"/>
      <c r="D1187" s="8"/>
      <c r="E1187" s="8"/>
    </row>
    <row r="1188" spans="1:5" x14ac:dyDescent="0.25">
      <c r="A1188" s="8"/>
      <c r="B1188" s="8"/>
      <c r="C1188" s="8"/>
      <c r="D1188" s="8"/>
      <c r="E1188" s="8"/>
    </row>
    <row r="1189" spans="1:5" x14ac:dyDescent="0.25">
      <c r="A1189" s="8"/>
      <c r="B1189" s="8"/>
      <c r="C1189" s="8"/>
      <c r="D1189" s="8"/>
      <c r="E1189" s="8"/>
    </row>
    <row r="1190" spans="1:5" x14ac:dyDescent="0.25">
      <c r="A1190" s="8"/>
      <c r="B1190" s="8"/>
      <c r="C1190" s="8"/>
      <c r="D1190" s="8"/>
      <c r="E1190" s="8"/>
    </row>
    <row r="1191" spans="1:5" x14ac:dyDescent="0.25">
      <c r="A1191" s="8"/>
      <c r="B1191" s="8"/>
      <c r="C1191" s="8"/>
      <c r="D1191" s="8"/>
      <c r="E1191" s="8"/>
    </row>
    <row r="1192" spans="1:5" x14ac:dyDescent="0.25">
      <c r="A1192" s="8"/>
      <c r="B1192" s="8"/>
      <c r="C1192" s="8"/>
      <c r="D1192" s="8"/>
      <c r="E1192" s="8"/>
    </row>
    <row r="1193" spans="1:5" x14ac:dyDescent="0.25">
      <c r="A1193" s="8"/>
      <c r="B1193" s="8"/>
      <c r="C1193" s="8"/>
      <c r="D1193" s="8"/>
      <c r="E1193" s="8"/>
    </row>
    <row r="1194" spans="1:5" x14ac:dyDescent="0.25">
      <c r="A1194" s="8"/>
      <c r="B1194" s="8"/>
      <c r="C1194" s="8"/>
      <c r="D1194" s="8"/>
      <c r="E1194" s="8"/>
    </row>
    <row r="1195" spans="1:5" x14ac:dyDescent="0.25">
      <c r="A1195" s="8"/>
      <c r="B1195" s="8"/>
      <c r="C1195" s="8"/>
      <c r="D1195" s="8"/>
      <c r="E1195" s="8"/>
    </row>
    <row r="1196" spans="1:5" x14ac:dyDescent="0.25">
      <c r="A1196" s="8"/>
      <c r="B1196" s="8"/>
      <c r="C1196" s="8"/>
      <c r="D1196" s="8"/>
      <c r="E1196" s="8"/>
    </row>
    <row r="1197" spans="1:5" x14ac:dyDescent="0.25">
      <c r="A1197" s="8"/>
      <c r="B1197" s="8"/>
      <c r="C1197" s="8"/>
      <c r="D1197" s="8"/>
      <c r="E1197" s="8"/>
    </row>
    <row r="1198" spans="1:5" x14ac:dyDescent="0.25">
      <c r="A1198" s="8"/>
      <c r="B1198" s="8"/>
      <c r="C1198" s="8"/>
      <c r="D1198" s="8"/>
      <c r="E1198" s="8"/>
    </row>
    <row r="1199" spans="1:5" x14ac:dyDescent="0.25">
      <c r="A1199" s="8"/>
      <c r="B1199" s="8"/>
      <c r="C1199" s="8"/>
      <c r="D1199" s="8"/>
      <c r="E1199" s="8"/>
    </row>
    <row r="1200" spans="1:5" x14ac:dyDescent="0.25">
      <c r="A1200" s="8"/>
      <c r="B1200" s="8"/>
      <c r="C1200" s="8"/>
      <c r="D1200" s="8"/>
      <c r="E1200" s="8"/>
    </row>
    <row r="1201" spans="1:5" x14ac:dyDescent="0.25">
      <c r="A1201" s="8"/>
      <c r="B1201" s="8"/>
      <c r="C1201" s="8"/>
      <c r="D1201" s="8"/>
      <c r="E1201" s="8"/>
    </row>
    <row r="1202" spans="1:5" x14ac:dyDescent="0.25">
      <c r="A1202" s="8"/>
      <c r="B1202" s="8"/>
      <c r="C1202" s="8"/>
      <c r="D1202" s="8"/>
      <c r="E1202" s="8"/>
    </row>
    <row r="1203" spans="1:5" x14ac:dyDescent="0.25">
      <c r="A1203" s="8"/>
      <c r="B1203" s="8"/>
      <c r="C1203" s="8"/>
      <c r="D1203" s="8"/>
      <c r="E1203" s="8"/>
    </row>
    <row r="1204" spans="1:5" x14ac:dyDescent="0.25">
      <c r="A1204" s="8"/>
      <c r="B1204" s="8"/>
      <c r="C1204" s="8"/>
      <c r="D1204" s="8"/>
      <c r="E1204" s="8"/>
    </row>
    <row r="1205" spans="1:5" x14ac:dyDescent="0.25">
      <c r="A1205" s="8"/>
      <c r="B1205" s="8"/>
      <c r="C1205" s="8"/>
      <c r="D1205" s="8"/>
      <c r="E1205" s="8"/>
    </row>
    <row r="1206" spans="1:5" x14ac:dyDescent="0.25">
      <c r="A1206" s="8"/>
      <c r="B1206" s="8"/>
      <c r="C1206" s="8"/>
      <c r="D1206" s="8"/>
      <c r="E1206" s="8"/>
    </row>
    <row r="1207" spans="1:5" x14ac:dyDescent="0.25">
      <c r="A1207" s="8"/>
      <c r="B1207" s="8"/>
      <c r="C1207" s="8"/>
      <c r="D1207" s="8"/>
      <c r="E1207" s="8"/>
    </row>
    <row r="1208" spans="1:5" x14ac:dyDescent="0.25">
      <c r="A1208" s="8"/>
      <c r="B1208" s="8"/>
      <c r="C1208" s="8"/>
      <c r="D1208" s="8"/>
      <c r="E1208" s="8"/>
    </row>
    <row r="1209" spans="1:5" x14ac:dyDescent="0.25">
      <c r="A1209" s="8"/>
      <c r="B1209" s="8"/>
      <c r="C1209" s="8"/>
      <c r="D1209" s="8"/>
      <c r="E1209" s="8"/>
    </row>
    <row r="1210" spans="1:5" x14ac:dyDescent="0.25">
      <c r="A1210" s="8"/>
      <c r="B1210" s="8"/>
      <c r="C1210" s="8"/>
      <c r="D1210" s="8"/>
      <c r="E1210" s="8"/>
    </row>
    <row r="1211" spans="1:5" x14ac:dyDescent="0.25">
      <c r="A1211" s="8"/>
      <c r="B1211" s="8"/>
      <c r="C1211" s="8"/>
      <c r="D1211" s="8"/>
      <c r="E1211" s="8"/>
    </row>
    <row r="1212" spans="1:5" x14ac:dyDescent="0.25">
      <c r="A1212" s="8"/>
      <c r="B1212" s="8"/>
      <c r="C1212" s="8"/>
      <c r="D1212" s="8"/>
      <c r="E1212" s="8"/>
    </row>
    <row r="1213" spans="1:5" x14ac:dyDescent="0.25">
      <c r="A1213" s="8"/>
      <c r="B1213" s="8"/>
      <c r="C1213" s="8"/>
      <c r="D1213" s="8"/>
      <c r="E1213" s="8"/>
    </row>
    <row r="1214" spans="1:5" x14ac:dyDescent="0.25">
      <c r="A1214" s="8"/>
      <c r="B1214" s="8"/>
      <c r="C1214" s="8"/>
      <c r="D1214" s="8"/>
      <c r="E1214" s="8"/>
    </row>
    <row r="1215" spans="1:5" x14ac:dyDescent="0.25">
      <c r="A1215" s="8"/>
      <c r="B1215" s="8"/>
      <c r="C1215" s="8"/>
      <c r="D1215" s="8"/>
      <c r="E1215" s="8"/>
    </row>
    <row r="1216" spans="1:5" x14ac:dyDescent="0.25">
      <c r="A1216" s="8"/>
      <c r="B1216" s="8"/>
      <c r="C1216" s="8"/>
      <c r="D1216" s="8"/>
      <c r="E1216" s="8"/>
    </row>
    <row r="1217" spans="1:5" x14ac:dyDescent="0.25">
      <c r="A1217" s="8"/>
      <c r="B1217" s="8"/>
      <c r="C1217" s="8"/>
      <c r="D1217" s="8"/>
      <c r="E1217" s="8"/>
    </row>
    <row r="1218" spans="1:5" x14ac:dyDescent="0.25">
      <c r="A1218" s="8"/>
      <c r="B1218" s="8"/>
      <c r="C1218" s="8"/>
      <c r="D1218" s="8"/>
      <c r="E1218" s="8"/>
    </row>
    <row r="1219" spans="1:5" x14ac:dyDescent="0.25">
      <c r="A1219" s="8"/>
      <c r="B1219" s="8"/>
      <c r="C1219" s="8"/>
      <c r="D1219" s="8"/>
      <c r="E1219" s="8"/>
    </row>
    <row r="1220" spans="1:5" x14ac:dyDescent="0.25">
      <c r="A1220" s="8"/>
      <c r="B1220" s="8"/>
      <c r="C1220" s="8"/>
      <c r="D1220" s="8"/>
      <c r="E1220" s="8"/>
    </row>
    <row r="1221" spans="1:5" x14ac:dyDescent="0.25">
      <c r="A1221" s="8"/>
      <c r="B1221" s="8"/>
      <c r="C1221" s="8"/>
      <c r="D1221" s="8"/>
      <c r="E1221" s="8"/>
    </row>
    <row r="1222" spans="1:5" x14ac:dyDescent="0.25">
      <c r="A1222" s="8"/>
      <c r="B1222" s="8"/>
      <c r="C1222" s="8"/>
      <c r="D1222" s="8"/>
      <c r="E1222" s="8"/>
    </row>
    <row r="1223" spans="1:5" x14ac:dyDescent="0.25">
      <c r="A1223" s="8"/>
      <c r="B1223" s="8"/>
      <c r="C1223" s="8"/>
      <c r="D1223" s="8"/>
      <c r="E1223" s="8"/>
    </row>
    <row r="1224" spans="1:5" x14ac:dyDescent="0.25">
      <c r="A1224" s="8"/>
      <c r="B1224" s="8"/>
      <c r="C1224" s="8"/>
      <c r="D1224" s="8"/>
      <c r="E1224" s="8"/>
    </row>
    <row r="1225" spans="1:5" x14ac:dyDescent="0.25">
      <c r="A1225" s="8"/>
      <c r="B1225" s="8"/>
      <c r="C1225" s="8"/>
      <c r="D1225" s="8"/>
      <c r="E1225" s="8"/>
    </row>
    <row r="1226" spans="1:5" x14ac:dyDescent="0.25">
      <c r="A1226" s="8"/>
      <c r="B1226" s="8"/>
      <c r="C1226" s="8"/>
      <c r="D1226" s="8"/>
      <c r="E1226" s="8"/>
    </row>
    <row r="1227" spans="1:5" x14ac:dyDescent="0.25">
      <c r="A1227" s="8"/>
      <c r="B1227" s="8"/>
      <c r="C1227" s="8"/>
      <c r="D1227" s="8"/>
      <c r="E1227" s="8"/>
    </row>
    <row r="1228" spans="1:5" x14ac:dyDescent="0.25">
      <c r="A1228" s="8"/>
      <c r="B1228" s="8"/>
      <c r="C1228" s="8"/>
      <c r="D1228" s="8"/>
      <c r="E1228" s="8"/>
    </row>
    <row r="1229" spans="1:5" x14ac:dyDescent="0.25">
      <c r="A1229" s="8"/>
      <c r="B1229" s="8"/>
      <c r="C1229" s="8"/>
      <c r="D1229" s="8"/>
      <c r="E1229" s="8"/>
    </row>
    <row r="1230" spans="1:5" x14ac:dyDescent="0.25">
      <c r="A1230" s="8"/>
      <c r="B1230" s="8"/>
      <c r="C1230" s="8"/>
      <c r="D1230" s="8"/>
      <c r="E1230" s="8"/>
    </row>
    <row r="1231" spans="1:5" x14ac:dyDescent="0.25">
      <c r="A1231" s="8"/>
      <c r="B1231" s="8"/>
      <c r="C1231" s="8"/>
      <c r="D1231" s="8"/>
      <c r="E1231" s="8"/>
    </row>
    <row r="1232" spans="1:5" x14ac:dyDescent="0.25">
      <c r="A1232" s="8"/>
      <c r="B1232" s="8"/>
      <c r="C1232" s="8"/>
      <c r="D1232" s="8"/>
      <c r="E1232" s="8"/>
    </row>
    <row r="1233" spans="1:5" x14ac:dyDescent="0.25">
      <c r="A1233" s="8"/>
      <c r="B1233" s="8"/>
      <c r="C1233" s="8"/>
      <c r="D1233" s="8"/>
      <c r="E1233" s="8"/>
    </row>
    <row r="1234" spans="1:5" x14ac:dyDescent="0.25">
      <c r="A1234" s="8"/>
      <c r="B1234" s="8"/>
      <c r="C1234" s="8"/>
      <c r="D1234" s="8"/>
      <c r="E1234" s="8"/>
    </row>
    <row r="1235" spans="1:5" x14ac:dyDescent="0.25">
      <c r="A1235" s="8"/>
      <c r="B1235" s="8"/>
      <c r="C1235" s="8"/>
      <c r="D1235" s="8"/>
      <c r="E1235" s="8"/>
    </row>
    <row r="1236" spans="1:5" x14ac:dyDescent="0.25">
      <c r="A1236" s="8"/>
      <c r="B1236" s="8"/>
      <c r="C1236" s="8"/>
      <c r="D1236" s="8"/>
      <c r="E1236" s="8"/>
    </row>
    <row r="1237" spans="1:5" x14ac:dyDescent="0.25">
      <c r="A1237" s="8"/>
      <c r="B1237" s="8"/>
      <c r="C1237" s="8"/>
      <c r="D1237" s="8"/>
      <c r="E1237" s="8"/>
    </row>
    <row r="1238" spans="1:5" x14ac:dyDescent="0.25">
      <c r="A1238" s="8"/>
      <c r="B1238" s="8"/>
      <c r="C1238" s="8"/>
      <c r="D1238" s="8"/>
      <c r="E1238" s="8"/>
    </row>
    <row r="1239" spans="1:5" x14ac:dyDescent="0.25">
      <c r="A1239" s="8"/>
      <c r="B1239" s="8"/>
      <c r="C1239" s="8"/>
      <c r="D1239" s="8"/>
      <c r="E1239" s="8"/>
    </row>
    <row r="1240" spans="1:5" x14ac:dyDescent="0.25">
      <c r="A1240" s="8"/>
      <c r="B1240" s="8"/>
      <c r="C1240" s="8"/>
      <c r="D1240" s="8"/>
      <c r="E1240" s="8"/>
    </row>
    <row r="1241" spans="1:5" x14ac:dyDescent="0.25">
      <c r="A1241" s="8"/>
      <c r="B1241" s="8"/>
      <c r="C1241" s="8"/>
      <c r="D1241" s="8"/>
      <c r="E1241" s="8"/>
    </row>
    <row r="1242" spans="1:5" x14ac:dyDescent="0.25">
      <c r="A1242" s="8"/>
      <c r="B1242" s="8"/>
      <c r="C1242" s="8"/>
      <c r="D1242" s="8"/>
      <c r="E1242" s="8"/>
    </row>
    <row r="1243" spans="1:5" x14ac:dyDescent="0.25">
      <c r="A1243" s="8"/>
      <c r="B1243" s="8"/>
      <c r="C1243" s="8"/>
      <c r="D1243" s="8"/>
      <c r="E1243" s="8"/>
    </row>
    <row r="1244" spans="1:5" x14ac:dyDescent="0.25">
      <c r="A1244" s="8"/>
      <c r="B1244" s="8"/>
      <c r="C1244" s="8"/>
      <c r="D1244" s="8"/>
      <c r="E1244" s="8"/>
    </row>
    <row r="1245" spans="1:5" x14ac:dyDescent="0.25">
      <c r="A1245" s="8"/>
      <c r="B1245" s="8"/>
      <c r="C1245" s="8"/>
      <c r="D1245" s="8"/>
      <c r="E1245" s="8"/>
    </row>
    <row r="1246" spans="1:5" x14ac:dyDescent="0.25">
      <c r="A1246" s="8"/>
      <c r="B1246" s="8"/>
      <c r="C1246" s="8"/>
      <c r="D1246" s="8"/>
      <c r="E1246" s="8"/>
    </row>
    <row r="1247" spans="1:5" x14ac:dyDescent="0.25">
      <c r="A1247" s="8"/>
      <c r="B1247" s="8"/>
      <c r="C1247" s="8"/>
      <c r="D1247" s="8"/>
      <c r="E1247" s="8"/>
    </row>
    <row r="1248" spans="1:5" x14ac:dyDescent="0.25">
      <c r="A1248" s="8"/>
      <c r="B1248" s="8"/>
      <c r="C1248" s="8"/>
      <c r="D1248" s="8"/>
      <c r="E1248" s="8"/>
    </row>
    <row r="1249" spans="1:5" x14ac:dyDescent="0.25">
      <c r="A1249" s="8"/>
      <c r="B1249" s="8"/>
      <c r="C1249" s="8"/>
      <c r="D1249" s="8"/>
      <c r="E1249" s="8"/>
    </row>
    <row r="1250" spans="1:5" x14ac:dyDescent="0.25">
      <c r="A1250" s="8"/>
      <c r="B1250" s="8"/>
      <c r="C1250" s="8"/>
      <c r="D1250" s="8"/>
      <c r="E1250" s="8"/>
    </row>
    <row r="1251" spans="1:5" x14ac:dyDescent="0.25">
      <c r="A1251" s="8"/>
      <c r="B1251" s="8"/>
      <c r="C1251" s="8"/>
      <c r="D1251" s="8"/>
      <c r="E1251" s="8"/>
    </row>
    <row r="1252" spans="1:5" x14ac:dyDescent="0.25">
      <c r="A1252" s="8"/>
      <c r="B1252" s="8"/>
      <c r="C1252" s="8"/>
      <c r="D1252" s="8"/>
      <c r="E1252" s="8"/>
    </row>
    <row r="1253" spans="1:5" x14ac:dyDescent="0.25">
      <c r="A1253" s="8"/>
      <c r="B1253" s="8"/>
      <c r="C1253" s="8"/>
      <c r="D1253" s="8"/>
      <c r="E1253" s="8"/>
    </row>
    <row r="1254" spans="1:5" x14ac:dyDescent="0.25">
      <c r="A1254" s="8"/>
      <c r="B1254" s="8"/>
      <c r="C1254" s="8"/>
      <c r="D1254" s="8"/>
      <c r="E1254" s="8"/>
    </row>
    <row r="1255" spans="1:5" x14ac:dyDescent="0.25">
      <c r="A1255" s="8"/>
      <c r="B1255" s="8"/>
      <c r="C1255" s="8"/>
      <c r="D1255" s="8"/>
      <c r="E1255" s="8"/>
    </row>
    <row r="1256" spans="1:5" x14ac:dyDescent="0.25">
      <c r="A1256" s="8"/>
      <c r="B1256" s="8"/>
      <c r="C1256" s="8"/>
      <c r="D1256" s="8"/>
      <c r="E1256" s="8"/>
    </row>
    <row r="1257" spans="1:5" x14ac:dyDescent="0.25">
      <c r="A1257" s="8"/>
      <c r="B1257" s="8"/>
      <c r="C1257" s="8"/>
      <c r="D1257" s="8"/>
      <c r="E1257" s="8"/>
    </row>
    <row r="1258" spans="1:5" x14ac:dyDescent="0.25">
      <c r="A1258" s="8"/>
      <c r="B1258" s="8"/>
      <c r="C1258" s="8"/>
      <c r="D1258" s="8"/>
      <c r="E1258" s="8"/>
    </row>
    <row r="1259" spans="1:5" x14ac:dyDescent="0.25">
      <c r="A1259" s="8"/>
      <c r="B1259" s="8"/>
      <c r="C1259" s="8"/>
      <c r="D1259" s="8"/>
      <c r="E1259" s="8"/>
    </row>
    <row r="1260" spans="1:5" x14ac:dyDescent="0.25">
      <c r="A1260" s="8"/>
      <c r="B1260" s="8"/>
      <c r="C1260" s="8"/>
      <c r="D1260" s="8"/>
      <c r="E1260" s="8"/>
    </row>
    <row r="1261" spans="1:5" x14ac:dyDescent="0.25">
      <c r="A1261" s="8"/>
      <c r="B1261" s="8"/>
      <c r="C1261" s="8"/>
      <c r="D1261" s="8"/>
      <c r="E1261" s="8"/>
    </row>
    <row r="1262" spans="1:5" x14ac:dyDescent="0.25">
      <c r="A1262" s="8"/>
      <c r="B1262" s="8"/>
      <c r="C1262" s="8"/>
      <c r="D1262" s="8"/>
      <c r="E1262" s="8"/>
    </row>
    <row r="1263" spans="1:5" x14ac:dyDescent="0.25">
      <c r="A1263" s="8"/>
      <c r="B1263" s="8"/>
      <c r="C1263" s="8"/>
      <c r="D1263" s="8"/>
      <c r="E1263" s="8"/>
    </row>
    <row r="1264" spans="1:5" x14ac:dyDescent="0.25">
      <c r="A1264" s="8"/>
      <c r="B1264" s="8"/>
      <c r="C1264" s="8"/>
      <c r="D1264" s="8"/>
      <c r="E1264" s="8"/>
    </row>
    <row r="1265" spans="1:5" x14ac:dyDescent="0.25">
      <c r="A1265" s="8"/>
      <c r="B1265" s="8"/>
      <c r="C1265" s="8"/>
      <c r="D1265" s="8"/>
      <c r="E1265" s="8"/>
    </row>
    <row r="1266" spans="1:5" x14ac:dyDescent="0.25">
      <c r="A1266" s="8"/>
      <c r="B1266" s="8"/>
      <c r="C1266" s="8"/>
      <c r="D1266" s="8"/>
      <c r="E1266" s="8"/>
    </row>
    <row r="1267" spans="1:5" x14ac:dyDescent="0.25">
      <c r="A1267" s="8"/>
      <c r="B1267" s="8"/>
      <c r="C1267" s="8"/>
      <c r="D1267" s="8"/>
      <c r="E1267" s="8"/>
    </row>
    <row r="1268" spans="1:5" x14ac:dyDescent="0.25">
      <c r="A1268" s="8"/>
      <c r="B1268" s="8"/>
      <c r="C1268" s="8"/>
      <c r="D1268" s="8"/>
      <c r="E1268" s="8"/>
    </row>
    <row r="1269" spans="1:5" x14ac:dyDescent="0.25">
      <c r="A1269" s="8"/>
      <c r="B1269" s="8"/>
      <c r="C1269" s="8"/>
      <c r="D1269" s="8"/>
      <c r="E1269" s="8"/>
    </row>
    <row r="1270" spans="1:5" x14ac:dyDescent="0.25">
      <c r="A1270" s="8"/>
      <c r="B1270" s="8"/>
      <c r="C1270" s="8"/>
      <c r="D1270" s="8"/>
      <c r="E1270" s="8"/>
    </row>
    <row r="1271" spans="1:5" x14ac:dyDescent="0.25">
      <c r="A1271" s="8"/>
      <c r="B1271" s="8"/>
      <c r="C1271" s="8"/>
      <c r="D1271" s="8"/>
      <c r="E1271" s="8"/>
    </row>
    <row r="1272" spans="1:5" x14ac:dyDescent="0.25">
      <c r="A1272" s="8"/>
      <c r="B1272" s="8"/>
      <c r="C1272" s="8"/>
      <c r="D1272" s="8"/>
      <c r="E1272" s="8"/>
    </row>
    <row r="1273" spans="1:5" x14ac:dyDescent="0.25">
      <c r="A1273" s="8"/>
      <c r="B1273" s="8"/>
      <c r="C1273" s="8"/>
      <c r="D1273" s="8"/>
      <c r="E1273" s="8"/>
    </row>
    <row r="1274" spans="1:5" x14ac:dyDescent="0.25">
      <c r="A1274" s="8"/>
      <c r="B1274" s="8"/>
      <c r="C1274" s="8"/>
      <c r="D1274" s="8"/>
      <c r="E1274" s="8"/>
    </row>
    <row r="1275" spans="1:5" x14ac:dyDescent="0.25">
      <c r="A1275" s="8"/>
      <c r="B1275" s="8"/>
      <c r="C1275" s="8"/>
      <c r="D1275" s="8"/>
      <c r="E1275" s="8"/>
    </row>
    <row r="1276" spans="1:5" x14ac:dyDescent="0.25">
      <c r="A1276" s="8"/>
      <c r="B1276" s="8"/>
      <c r="C1276" s="8"/>
      <c r="D1276" s="8"/>
      <c r="E1276" s="8"/>
    </row>
    <row r="1277" spans="1:5" x14ac:dyDescent="0.25">
      <c r="A1277" s="8"/>
      <c r="B1277" s="8"/>
      <c r="C1277" s="8"/>
      <c r="D1277" s="8"/>
      <c r="E1277" s="8"/>
    </row>
    <row r="1278" spans="1:5" x14ac:dyDescent="0.25">
      <c r="A1278" s="8"/>
      <c r="B1278" s="8"/>
      <c r="C1278" s="8"/>
      <c r="D1278" s="8"/>
      <c r="E1278" s="8"/>
    </row>
    <row r="1279" spans="1:5" x14ac:dyDescent="0.25">
      <c r="A1279" s="8"/>
      <c r="B1279" s="8"/>
      <c r="C1279" s="8"/>
      <c r="D1279" s="8"/>
      <c r="E1279" s="8"/>
    </row>
    <row r="1280" spans="1:5" x14ac:dyDescent="0.25">
      <c r="A1280" s="8"/>
      <c r="B1280" s="8"/>
      <c r="C1280" s="8"/>
      <c r="D1280" s="8"/>
      <c r="E1280" s="8"/>
    </row>
    <row r="1281" spans="1:5" x14ac:dyDescent="0.25">
      <c r="A1281" s="8"/>
      <c r="B1281" s="8"/>
      <c r="C1281" s="8"/>
      <c r="D1281" s="8"/>
      <c r="E1281" s="8"/>
    </row>
    <row r="1282" spans="1:5" x14ac:dyDescent="0.25">
      <c r="A1282" s="8"/>
      <c r="B1282" s="8"/>
      <c r="C1282" s="8"/>
      <c r="D1282" s="8"/>
      <c r="E1282" s="8"/>
    </row>
    <row r="1283" spans="1:5" x14ac:dyDescent="0.25">
      <c r="A1283" s="8"/>
      <c r="B1283" s="8"/>
      <c r="C1283" s="8"/>
      <c r="D1283" s="8"/>
      <c r="E1283" s="8"/>
    </row>
    <row r="1284" spans="1:5" x14ac:dyDescent="0.25">
      <c r="A1284" s="8"/>
      <c r="B1284" s="8"/>
      <c r="C1284" s="8"/>
      <c r="D1284" s="8"/>
      <c r="E1284" s="8"/>
    </row>
    <row r="1285" spans="1:5" x14ac:dyDescent="0.25">
      <c r="A1285" s="8"/>
      <c r="B1285" s="8"/>
      <c r="C1285" s="8"/>
      <c r="D1285" s="8"/>
      <c r="E1285" s="8"/>
    </row>
    <row r="1286" spans="1:5" x14ac:dyDescent="0.25">
      <c r="A1286" s="8"/>
      <c r="B1286" s="8"/>
      <c r="C1286" s="8"/>
      <c r="D1286" s="8"/>
      <c r="E1286" s="8"/>
    </row>
    <row r="1287" spans="1:5" x14ac:dyDescent="0.25">
      <c r="A1287" s="8"/>
      <c r="B1287" s="8"/>
      <c r="C1287" s="8"/>
      <c r="D1287" s="8"/>
      <c r="E1287" s="8"/>
    </row>
    <row r="1288" spans="1:5" x14ac:dyDescent="0.25">
      <c r="A1288" s="8"/>
      <c r="B1288" s="8"/>
      <c r="C1288" s="8"/>
      <c r="D1288" s="8"/>
      <c r="E1288" s="8"/>
    </row>
    <row r="1289" spans="1:5" x14ac:dyDescent="0.25">
      <c r="A1289" s="8"/>
      <c r="B1289" s="8"/>
      <c r="C1289" s="8"/>
      <c r="D1289" s="8"/>
      <c r="E1289" s="8"/>
    </row>
    <row r="1290" spans="1:5" x14ac:dyDescent="0.25">
      <c r="A1290" s="8"/>
      <c r="B1290" s="8"/>
      <c r="C1290" s="8"/>
      <c r="D1290" s="8"/>
      <c r="E1290" s="8"/>
    </row>
    <row r="1291" spans="1:5" x14ac:dyDescent="0.25">
      <c r="A1291" s="8"/>
      <c r="B1291" s="8"/>
      <c r="C1291" s="8"/>
      <c r="D1291" s="8"/>
      <c r="E1291" s="8"/>
    </row>
    <row r="1292" spans="1:5" x14ac:dyDescent="0.25">
      <c r="A1292" s="8"/>
      <c r="B1292" s="8"/>
      <c r="C1292" s="8"/>
      <c r="D1292" s="8"/>
      <c r="E1292" s="8"/>
    </row>
    <row r="1293" spans="1:5" x14ac:dyDescent="0.25">
      <c r="A1293" s="8"/>
      <c r="B1293" s="8"/>
      <c r="C1293" s="8"/>
      <c r="D1293" s="8"/>
      <c r="E1293" s="8"/>
    </row>
    <row r="1294" spans="1:5" x14ac:dyDescent="0.25">
      <c r="A1294" s="8"/>
      <c r="B1294" s="8"/>
      <c r="C1294" s="8"/>
      <c r="D1294" s="8"/>
      <c r="E1294" s="8"/>
    </row>
    <row r="1295" spans="1:5" x14ac:dyDescent="0.25">
      <c r="A1295" s="8"/>
      <c r="B1295" s="8"/>
      <c r="C1295" s="8"/>
      <c r="D1295" s="8"/>
      <c r="E1295" s="8"/>
    </row>
    <row r="1296" spans="1:5" x14ac:dyDescent="0.25">
      <c r="A1296" s="8"/>
      <c r="B1296" s="8"/>
      <c r="C1296" s="8"/>
      <c r="D1296" s="8"/>
      <c r="E1296" s="8"/>
    </row>
    <row r="1297" spans="1:5" x14ac:dyDescent="0.25">
      <c r="A1297" s="8"/>
      <c r="B1297" s="8"/>
      <c r="C1297" s="8"/>
      <c r="D1297" s="8"/>
      <c r="E1297" s="8"/>
    </row>
    <row r="1298" spans="1:5" x14ac:dyDescent="0.25">
      <c r="A1298" s="8"/>
      <c r="B1298" s="8"/>
      <c r="C1298" s="8"/>
      <c r="D1298" s="8"/>
      <c r="E1298" s="8"/>
    </row>
    <row r="1299" spans="1:5" x14ac:dyDescent="0.25">
      <c r="A1299" s="8"/>
      <c r="B1299" s="8"/>
      <c r="C1299" s="8"/>
      <c r="D1299" s="8"/>
      <c r="E1299" s="8"/>
    </row>
    <row r="1300" spans="1:5" x14ac:dyDescent="0.25">
      <c r="A1300" s="8"/>
      <c r="B1300" s="8"/>
      <c r="C1300" s="8"/>
      <c r="D1300" s="8"/>
      <c r="E1300" s="8"/>
    </row>
    <row r="1301" spans="1:5" x14ac:dyDescent="0.25">
      <c r="A1301" s="8"/>
      <c r="B1301" s="8"/>
      <c r="C1301" s="8"/>
      <c r="D1301" s="8"/>
      <c r="E1301" s="8"/>
    </row>
    <row r="1302" spans="1:5" x14ac:dyDescent="0.25">
      <c r="A1302" s="8"/>
      <c r="B1302" s="8"/>
      <c r="C1302" s="8"/>
      <c r="D1302" s="8"/>
      <c r="E1302" s="8"/>
    </row>
    <row r="1303" spans="1:5" x14ac:dyDescent="0.25">
      <c r="A1303" s="8"/>
      <c r="B1303" s="8"/>
      <c r="C1303" s="8"/>
      <c r="D1303" s="8"/>
      <c r="E1303" s="8"/>
    </row>
    <row r="1304" spans="1:5" x14ac:dyDescent="0.25">
      <c r="A1304" s="8"/>
      <c r="B1304" s="8"/>
      <c r="C1304" s="8"/>
      <c r="D1304" s="8"/>
      <c r="E1304" s="8"/>
    </row>
    <row r="1305" spans="1:5" x14ac:dyDescent="0.25">
      <c r="A1305" s="8"/>
      <c r="B1305" s="8"/>
      <c r="C1305" s="8"/>
      <c r="D1305" s="8"/>
      <c r="E1305" s="8"/>
    </row>
    <row r="1306" spans="1:5" x14ac:dyDescent="0.25">
      <c r="A1306" s="8"/>
      <c r="B1306" s="8"/>
      <c r="C1306" s="8"/>
      <c r="D1306" s="8"/>
      <c r="E1306" s="8"/>
    </row>
    <row r="1307" spans="1:5" x14ac:dyDescent="0.25">
      <c r="A1307" s="8"/>
      <c r="B1307" s="8"/>
      <c r="C1307" s="8"/>
      <c r="D1307" s="8"/>
      <c r="E1307" s="8"/>
    </row>
    <row r="1308" spans="1:5" x14ac:dyDescent="0.25">
      <c r="A1308" s="8"/>
      <c r="B1308" s="8"/>
      <c r="C1308" s="8"/>
      <c r="D1308" s="8"/>
      <c r="E1308" s="8"/>
    </row>
    <row r="1309" spans="1:5" x14ac:dyDescent="0.25">
      <c r="A1309" s="8"/>
      <c r="B1309" s="8"/>
      <c r="C1309" s="8"/>
      <c r="D1309" s="8"/>
      <c r="E1309" s="8"/>
    </row>
    <row r="1310" spans="1:5" x14ac:dyDescent="0.25">
      <c r="A1310" s="8"/>
      <c r="B1310" s="8"/>
      <c r="C1310" s="8"/>
      <c r="D1310" s="8"/>
      <c r="E1310" s="8"/>
    </row>
    <row r="1311" spans="1:5" x14ac:dyDescent="0.25">
      <c r="A1311" s="8"/>
      <c r="B1311" s="8"/>
      <c r="C1311" s="8"/>
      <c r="D1311" s="8"/>
      <c r="E1311" s="8"/>
    </row>
    <row r="1312" spans="1:5" x14ac:dyDescent="0.25">
      <c r="A1312" s="8"/>
      <c r="B1312" s="8"/>
      <c r="C1312" s="8"/>
      <c r="D1312" s="8"/>
      <c r="E1312" s="8"/>
    </row>
    <row r="1313" spans="1:5" x14ac:dyDescent="0.25">
      <c r="A1313" s="8"/>
      <c r="B1313" s="8"/>
      <c r="C1313" s="8"/>
      <c r="D1313" s="8"/>
      <c r="E1313" s="8"/>
    </row>
    <row r="1314" spans="1:5" x14ac:dyDescent="0.25">
      <c r="A1314" s="8"/>
      <c r="B1314" s="8"/>
      <c r="C1314" s="8"/>
      <c r="D1314" s="8"/>
      <c r="E1314" s="8"/>
    </row>
    <row r="1315" spans="1:5" x14ac:dyDescent="0.25">
      <c r="A1315" s="8"/>
      <c r="B1315" s="8"/>
      <c r="C1315" s="8"/>
      <c r="D1315" s="8"/>
      <c r="E1315" s="8"/>
    </row>
    <row r="1316" spans="1:5" x14ac:dyDescent="0.25">
      <c r="A1316" s="8"/>
      <c r="B1316" s="8"/>
      <c r="C1316" s="8"/>
      <c r="D1316" s="8"/>
      <c r="E1316" s="8"/>
    </row>
    <row r="1317" spans="1:5" x14ac:dyDescent="0.25">
      <c r="A1317" s="8"/>
      <c r="B1317" s="8"/>
      <c r="C1317" s="8"/>
      <c r="D1317" s="8"/>
      <c r="E1317" s="8"/>
    </row>
    <row r="1318" spans="1:5" x14ac:dyDescent="0.25">
      <c r="A1318" s="8"/>
      <c r="B1318" s="8"/>
      <c r="C1318" s="8"/>
      <c r="D1318" s="8"/>
      <c r="E1318" s="8"/>
    </row>
    <row r="1319" spans="1:5" x14ac:dyDescent="0.25">
      <c r="A1319" s="8"/>
      <c r="B1319" s="8"/>
      <c r="C1319" s="8"/>
      <c r="D1319" s="8"/>
      <c r="E1319" s="8"/>
    </row>
    <row r="1320" spans="1:5" x14ac:dyDescent="0.25">
      <c r="A1320" s="8"/>
      <c r="B1320" s="8"/>
      <c r="C1320" s="8"/>
      <c r="D1320" s="8"/>
      <c r="E1320" s="8"/>
    </row>
    <row r="1321" spans="1:5" x14ac:dyDescent="0.25">
      <c r="A1321" s="8"/>
      <c r="B1321" s="8"/>
      <c r="C1321" s="8"/>
      <c r="D1321" s="8"/>
      <c r="E1321" s="8"/>
    </row>
    <row r="1322" spans="1:5" x14ac:dyDescent="0.25">
      <c r="A1322" s="8"/>
      <c r="B1322" s="8"/>
      <c r="C1322" s="8"/>
      <c r="D1322" s="8"/>
      <c r="E1322" s="8"/>
    </row>
    <row r="1323" spans="1:5" x14ac:dyDescent="0.25">
      <c r="A1323" s="8"/>
      <c r="B1323" s="8"/>
      <c r="C1323" s="8"/>
      <c r="D1323" s="8"/>
      <c r="E1323" s="8"/>
    </row>
    <row r="1324" spans="1:5" x14ac:dyDescent="0.25">
      <c r="A1324" s="8"/>
      <c r="B1324" s="8"/>
      <c r="C1324" s="8"/>
      <c r="D1324" s="8"/>
      <c r="E1324" s="8"/>
    </row>
    <row r="1325" spans="1:5" x14ac:dyDescent="0.25">
      <c r="A1325" s="8"/>
      <c r="B1325" s="8"/>
      <c r="C1325" s="8"/>
      <c r="D1325" s="8"/>
      <c r="E1325" s="8"/>
    </row>
    <row r="1326" spans="1:5" x14ac:dyDescent="0.25">
      <c r="A1326" s="8"/>
      <c r="B1326" s="8"/>
      <c r="C1326" s="8"/>
      <c r="D1326" s="8"/>
      <c r="E1326" s="8"/>
    </row>
    <row r="1327" spans="1:5" x14ac:dyDescent="0.25">
      <c r="A1327" s="8"/>
      <c r="B1327" s="8"/>
      <c r="C1327" s="8"/>
      <c r="D1327" s="8"/>
      <c r="E1327" s="8"/>
    </row>
    <row r="1328" spans="1:5" x14ac:dyDescent="0.25">
      <c r="A1328" s="8"/>
      <c r="B1328" s="8"/>
      <c r="C1328" s="8"/>
      <c r="D1328" s="8"/>
      <c r="E1328" s="8"/>
    </row>
    <row r="1329" spans="1:5" x14ac:dyDescent="0.25">
      <c r="A1329" s="8"/>
      <c r="B1329" s="8"/>
      <c r="C1329" s="8"/>
      <c r="D1329" s="8"/>
      <c r="E1329" s="8"/>
    </row>
    <row r="1330" spans="1:5" x14ac:dyDescent="0.25">
      <c r="A1330" s="8"/>
      <c r="B1330" s="8"/>
      <c r="C1330" s="8"/>
      <c r="D1330" s="8"/>
      <c r="E1330" s="8"/>
    </row>
    <row r="1331" spans="1:5" x14ac:dyDescent="0.25">
      <c r="A1331" s="8"/>
      <c r="B1331" s="8"/>
      <c r="C1331" s="8"/>
      <c r="D1331" s="8"/>
      <c r="E1331" s="8"/>
    </row>
    <row r="1332" spans="1:5" x14ac:dyDescent="0.25">
      <c r="A1332" s="8"/>
      <c r="B1332" s="8"/>
      <c r="C1332" s="8"/>
      <c r="D1332" s="8"/>
      <c r="E1332" s="8"/>
    </row>
    <row r="1333" spans="1:5" x14ac:dyDescent="0.25">
      <c r="A1333" s="8"/>
      <c r="B1333" s="8"/>
      <c r="C1333" s="8"/>
      <c r="D1333" s="8"/>
      <c r="E1333" s="8"/>
    </row>
    <row r="1334" spans="1:5" x14ac:dyDescent="0.25">
      <c r="A1334" s="8"/>
      <c r="B1334" s="8"/>
      <c r="C1334" s="8"/>
      <c r="D1334" s="8"/>
      <c r="E1334" s="8"/>
    </row>
    <row r="1335" spans="1:5" x14ac:dyDescent="0.25">
      <c r="A1335" s="8"/>
      <c r="B1335" s="8"/>
      <c r="C1335" s="8"/>
      <c r="D1335" s="8"/>
      <c r="E1335" s="8"/>
    </row>
    <row r="1336" spans="1:5" x14ac:dyDescent="0.25">
      <c r="A1336" s="8"/>
      <c r="B1336" s="8"/>
      <c r="C1336" s="8"/>
      <c r="D1336" s="8"/>
      <c r="E1336" s="8"/>
    </row>
    <row r="1337" spans="1:5" x14ac:dyDescent="0.25">
      <c r="A1337" s="8"/>
      <c r="B1337" s="8"/>
      <c r="C1337" s="8"/>
      <c r="D1337" s="8"/>
      <c r="E1337" s="8"/>
    </row>
    <row r="1338" spans="1:5" x14ac:dyDescent="0.25">
      <c r="A1338" s="8"/>
      <c r="B1338" s="8"/>
      <c r="C1338" s="8"/>
      <c r="D1338" s="8"/>
      <c r="E1338" s="8"/>
    </row>
    <row r="1339" spans="1:5" x14ac:dyDescent="0.25">
      <c r="A1339" s="8"/>
      <c r="B1339" s="8"/>
      <c r="C1339" s="8"/>
      <c r="D1339" s="8"/>
      <c r="E1339" s="8"/>
    </row>
    <row r="1340" spans="1:5" x14ac:dyDescent="0.25">
      <c r="A1340" s="8"/>
      <c r="B1340" s="8"/>
      <c r="C1340" s="8"/>
      <c r="D1340" s="8"/>
      <c r="E1340" s="8"/>
    </row>
    <row r="1341" spans="1:5" x14ac:dyDescent="0.25">
      <c r="A1341" s="8"/>
      <c r="B1341" s="8"/>
      <c r="C1341" s="8"/>
      <c r="D1341" s="8"/>
      <c r="E1341" s="8"/>
    </row>
    <row r="1342" spans="1:5" x14ac:dyDescent="0.25">
      <c r="A1342" s="8"/>
      <c r="B1342" s="8"/>
      <c r="C1342" s="8"/>
      <c r="D1342" s="8"/>
      <c r="E1342" s="8"/>
    </row>
    <row r="1343" spans="1:5" x14ac:dyDescent="0.25">
      <c r="A1343" s="8"/>
      <c r="B1343" s="8"/>
      <c r="C1343" s="8"/>
      <c r="D1343" s="8"/>
      <c r="E1343" s="8"/>
    </row>
    <row r="1344" spans="1:5" x14ac:dyDescent="0.25">
      <c r="A1344" s="8"/>
      <c r="B1344" s="8"/>
      <c r="C1344" s="8"/>
      <c r="D1344" s="8"/>
      <c r="E1344" s="8"/>
    </row>
    <row r="1345" spans="1:5" x14ac:dyDescent="0.25">
      <c r="A1345" s="8"/>
      <c r="B1345" s="8"/>
      <c r="C1345" s="8"/>
      <c r="D1345" s="8"/>
      <c r="E1345" s="8"/>
    </row>
    <row r="1346" spans="1:5" x14ac:dyDescent="0.25">
      <c r="A1346" s="8"/>
      <c r="B1346" s="8"/>
      <c r="C1346" s="8"/>
      <c r="D1346" s="8"/>
      <c r="E1346" s="8"/>
    </row>
    <row r="1347" spans="1:5" x14ac:dyDescent="0.25">
      <c r="A1347" s="8"/>
      <c r="B1347" s="8"/>
      <c r="C1347" s="8"/>
      <c r="D1347" s="8"/>
      <c r="E1347" s="8"/>
    </row>
    <row r="1348" spans="1:5" x14ac:dyDescent="0.25">
      <c r="A1348" s="8"/>
      <c r="B1348" s="8"/>
      <c r="C1348" s="8"/>
      <c r="D1348" s="8"/>
      <c r="E1348" s="8"/>
    </row>
    <row r="1349" spans="1:5" x14ac:dyDescent="0.25">
      <c r="A1349" s="8"/>
      <c r="B1349" s="8"/>
      <c r="C1349" s="8"/>
      <c r="D1349" s="8"/>
      <c r="E1349" s="8"/>
    </row>
    <row r="1350" spans="1:5" x14ac:dyDescent="0.25">
      <c r="A1350" s="8"/>
      <c r="B1350" s="8"/>
      <c r="C1350" s="8"/>
      <c r="D1350" s="8"/>
      <c r="E1350" s="8"/>
    </row>
    <row r="1351" spans="1:5" x14ac:dyDescent="0.25">
      <c r="A1351" s="8"/>
      <c r="B1351" s="8"/>
      <c r="C1351" s="8"/>
      <c r="D1351" s="8"/>
      <c r="E1351" s="8"/>
    </row>
    <row r="1352" spans="1:5" x14ac:dyDescent="0.25">
      <c r="A1352" s="8"/>
      <c r="B1352" s="8"/>
      <c r="C1352" s="8"/>
      <c r="D1352" s="8"/>
      <c r="E1352" s="8"/>
    </row>
    <row r="1353" spans="1:5" x14ac:dyDescent="0.25">
      <c r="A1353" s="8"/>
      <c r="B1353" s="8"/>
      <c r="C1353" s="8"/>
      <c r="D1353" s="8"/>
      <c r="E1353" s="8"/>
    </row>
    <row r="1354" spans="1:5" x14ac:dyDescent="0.25">
      <c r="A1354" s="8"/>
      <c r="B1354" s="8"/>
      <c r="C1354" s="8"/>
      <c r="D1354" s="8"/>
      <c r="E1354" s="8"/>
    </row>
    <row r="1355" spans="1:5" x14ac:dyDescent="0.25">
      <c r="A1355" s="8"/>
      <c r="B1355" s="8"/>
      <c r="C1355" s="8"/>
      <c r="D1355" s="8"/>
      <c r="E1355" s="8"/>
    </row>
    <row r="1356" spans="1:5" x14ac:dyDescent="0.25">
      <c r="A1356" s="8"/>
      <c r="B1356" s="8"/>
      <c r="C1356" s="8"/>
      <c r="D1356" s="8"/>
      <c r="E1356" s="8"/>
    </row>
    <row r="1357" spans="1:5" x14ac:dyDescent="0.25">
      <c r="A1357" s="8"/>
      <c r="B1357" s="8"/>
      <c r="C1357" s="8"/>
      <c r="D1357" s="8"/>
      <c r="E1357" s="8"/>
    </row>
    <row r="1358" spans="1:5" x14ac:dyDescent="0.25">
      <c r="A1358" s="8"/>
      <c r="B1358" s="8"/>
      <c r="C1358" s="8"/>
      <c r="D1358" s="8"/>
      <c r="E1358" s="8"/>
    </row>
    <row r="1359" spans="1:5" x14ac:dyDescent="0.25">
      <c r="A1359" s="8"/>
      <c r="B1359" s="8"/>
      <c r="C1359" s="8"/>
      <c r="D1359" s="8"/>
      <c r="E1359" s="8"/>
    </row>
    <row r="1360" spans="1:5" x14ac:dyDescent="0.25">
      <c r="A1360" s="8"/>
      <c r="B1360" s="8"/>
      <c r="C1360" s="8"/>
      <c r="D1360" s="8"/>
      <c r="E1360" s="8"/>
    </row>
    <row r="1361" spans="1:5" x14ac:dyDescent="0.25">
      <c r="A1361" s="8"/>
      <c r="B1361" s="8"/>
      <c r="C1361" s="8"/>
      <c r="D1361" s="8"/>
      <c r="E1361" s="8"/>
    </row>
    <row r="1362" spans="1:5" x14ac:dyDescent="0.25">
      <c r="A1362" s="8"/>
      <c r="B1362" s="8"/>
      <c r="C1362" s="8"/>
      <c r="D1362" s="8"/>
      <c r="E1362" s="8"/>
    </row>
    <row r="1363" spans="1:5" x14ac:dyDescent="0.25">
      <c r="A1363" s="8"/>
      <c r="B1363" s="8"/>
      <c r="C1363" s="8"/>
      <c r="D1363" s="8"/>
      <c r="E1363" s="8"/>
    </row>
    <row r="1364" spans="1:5" x14ac:dyDescent="0.25">
      <c r="A1364" s="8"/>
      <c r="B1364" s="8"/>
      <c r="C1364" s="8"/>
      <c r="D1364" s="8"/>
      <c r="E1364" s="8"/>
    </row>
    <row r="1365" spans="1:5" x14ac:dyDescent="0.25">
      <c r="A1365" s="8"/>
      <c r="B1365" s="8"/>
      <c r="C1365" s="8"/>
      <c r="D1365" s="8"/>
      <c r="E1365" s="8"/>
    </row>
    <row r="1366" spans="1:5" x14ac:dyDescent="0.25">
      <c r="A1366" s="8"/>
    </row>
    <row r="1367" spans="1:5" x14ac:dyDescent="0.25">
      <c r="A1367" s="8"/>
    </row>
    <row r="1368" spans="1:5" x14ac:dyDescent="0.25">
      <c r="A1368" s="8"/>
    </row>
    <row r="1369" spans="1:5" x14ac:dyDescent="0.25">
      <c r="A1369" s="8"/>
    </row>
    <row r="1370" spans="1:5" x14ac:dyDescent="0.25">
      <c r="A1370" s="8"/>
    </row>
    <row r="1371" spans="1:5" x14ac:dyDescent="0.25">
      <c r="A1371" s="8"/>
    </row>
    <row r="1372" spans="1:5" x14ac:dyDescent="0.25">
      <c r="A1372" s="8"/>
    </row>
    <row r="1373" spans="1:5" x14ac:dyDescent="0.25">
      <c r="A1373" s="8"/>
    </row>
    <row r="1374" spans="1:5" x14ac:dyDescent="0.25">
      <c r="A1374" s="8"/>
    </row>
    <row r="1375" spans="1:5" x14ac:dyDescent="0.25">
      <c r="A1375" s="8"/>
    </row>
    <row r="1376" spans="1:5"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sheetData>
  <sortState xmlns:xlrd2="http://schemas.microsoft.com/office/spreadsheetml/2017/richdata2" ref="H3:H11">
    <sortCondition ref="H3:H11"/>
  </sortState>
  <mergeCells count="15">
    <mergeCell ref="CV25:CZ25"/>
    <mergeCell ref="BE25:BJ25"/>
    <mergeCell ref="BK25:BR25"/>
    <mergeCell ref="BT25:BY25"/>
    <mergeCell ref="BZ25:CL25"/>
    <mergeCell ref="CN25:CP25"/>
    <mergeCell ref="CQ25:CU25"/>
    <mergeCell ref="AY25:BD25"/>
    <mergeCell ref="A25:E25"/>
    <mergeCell ref="F25:M25"/>
    <mergeCell ref="N25:T25"/>
    <mergeCell ref="U25:Y25"/>
    <mergeCell ref="AJ25:AO25"/>
    <mergeCell ref="Z25:AI25"/>
    <mergeCell ref="AP25:AX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BB143"/>
  <sheetViews>
    <sheetView topLeftCell="AW1" workbookViewId="0">
      <selection activeCell="AW3" sqref="AW3"/>
    </sheetView>
  </sheetViews>
  <sheetFormatPr baseColWidth="10" defaultColWidth="11.42578125" defaultRowHeight="15" x14ac:dyDescent="0.25"/>
  <cols>
    <col min="1" max="1" width="25.42578125" customWidth="1"/>
    <col min="2" max="2" width="18.42578125" bestFit="1" customWidth="1"/>
    <col min="3" max="3" width="32.42578125" bestFit="1" customWidth="1"/>
    <col min="4" max="4" width="17.42578125" bestFit="1" customWidth="1"/>
    <col min="5" max="5" width="30.42578125" bestFit="1" customWidth="1"/>
    <col min="6" max="6" width="32.42578125" bestFit="1" customWidth="1"/>
    <col min="7" max="7" width="31.5703125" bestFit="1" customWidth="1"/>
    <col min="8" max="8" width="21.42578125" bestFit="1" customWidth="1"/>
    <col min="9" max="9" width="20.5703125" bestFit="1" customWidth="1"/>
    <col min="10" max="10" width="17.5703125" bestFit="1" customWidth="1"/>
    <col min="11" max="11" width="32.140625" bestFit="1" customWidth="1"/>
    <col min="12" max="12" width="32" bestFit="1" customWidth="1"/>
    <col min="13" max="13" width="28.42578125" bestFit="1" customWidth="1"/>
    <col min="14" max="14" width="21.5703125" bestFit="1" customWidth="1"/>
    <col min="15" max="15" width="25" bestFit="1" customWidth="1"/>
    <col min="16" max="16" width="21.5703125" bestFit="1" customWidth="1"/>
    <col min="17" max="17" width="20.42578125" customWidth="1"/>
    <col min="18" max="18" width="31" bestFit="1" customWidth="1"/>
    <col min="19" max="19" width="31.140625" bestFit="1" customWidth="1"/>
    <col min="20" max="20" width="21.5703125" bestFit="1" customWidth="1"/>
    <col min="21" max="21" width="24.42578125" bestFit="1" customWidth="1"/>
    <col min="22" max="22" width="30.42578125" bestFit="1" customWidth="1"/>
    <col min="23" max="23" width="20.85546875" bestFit="1" customWidth="1"/>
    <col min="24" max="24" width="17.42578125" bestFit="1" customWidth="1"/>
    <col min="25" max="25" width="22.42578125" bestFit="1" customWidth="1"/>
    <col min="26" max="26" width="25.5703125" bestFit="1" customWidth="1"/>
    <col min="27" max="27" width="22.42578125" bestFit="1" customWidth="1"/>
    <col min="28" max="28" width="34.42578125" bestFit="1" customWidth="1"/>
    <col min="29" max="30" width="21" bestFit="1" customWidth="1"/>
    <col min="31" max="31" width="33" bestFit="1" customWidth="1"/>
    <col min="32" max="32" width="31.5703125" bestFit="1" customWidth="1"/>
    <col min="33" max="33" width="16.85546875" bestFit="1" customWidth="1"/>
    <col min="34" max="34" width="30.5703125" bestFit="1" customWidth="1"/>
    <col min="35" max="35" width="20.85546875" bestFit="1" customWidth="1"/>
    <col min="36" max="37" width="20.5703125" bestFit="1" customWidth="1"/>
    <col min="38" max="38" width="31.85546875" bestFit="1" customWidth="1"/>
    <col min="39" max="39" width="21.5703125" bestFit="1" customWidth="1"/>
    <col min="40" max="40" width="23" bestFit="1" customWidth="1"/>
    <col min="41" max="41" width="15.85546875" bestFit="1" customWidth="1"/>
    <col min="42" max="42" width="43.5703125" bestFit="1" customWidth="1"/>
    <col min="43" max="43" width="22.140625" bestFit="1" customWidth="1"/>
    <col min="44" max="44" width="36.85546875" customWidth="1"/>
    <col min="45" max="45" width="27.140625" customWidth="1"/>
    <col min="46" max="46" width="32.5703125" bestFit="1" customWidth="1"/>
    <col min="47" max="47" width="31.42578125" bestFit="1" customWidth="1"/>
    <col min="48" max="48" width="34" bestFit="1" customWidth="1"/>
    <col min="49" max="49" width="32.85546875" bestFit="1" customWidth="1"/>
    <col min="50" max="50" width="26.5703125" customWidth="1"/>
    <col min="51" max="51" width="30" customWidth="1"/>
    <col min="52" max="52" width="24" bestFit="1" customWidth="1"/>
    <col min="53" max="53" width="27.42578125" bestFit="1" customWidth="1"/>
    <col min="54" max="54" width="16.5703125" bestFit="1" customWidth="1"/>
  </cols>
  <sheetData>
    <row r="1" spans="1:54" x14ac:dyDescent="0.25">
      <c r="A1" s="12" t="s">
        <v>3</v>
      </c>
      <c r="B1" s="398" t="s">
        <v>1544</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t="s">
        <v>1545</v>
      </c>
      <c r="AQ1" s="398"/>
      <c r="AR1" s="398"/>
      <c r="AS1" s="398"/>
      <c r="AT1" s="398"/>
      <c r="AU1" s="398"/>
      <c r="AV1" s="398"/>
      <c r="AW1" s="398"/>
      <c r="AX1" s="398"/>
      <c r="AY1" s="398"/>
      <c r="AZ1" s="398"/>
      <c r="BA1" s="398"/>
      <c r="BB1" s="181"/>
    </row>
    <row r="2" spans="1:54" x14ac:dyDescent="0.25">
      <c r="A2" s="181" t="s">
        <v>10</v>
      </c>
      <c r="B2" s="181" t="s">
        <v>15</v>
      </c>
      <c r="C2" s="181" t="s">
        <v>19</v>
      </c>
      <c r="D2" s="181" t="s">
        <v>25</v>
      </c>
      <c r="E2" s="181" t="s">
        <v>30</v>
      </c>
      <c r="F2" s="181" t="s">
        <v>34</v>
      </c>
      <c r="G2" s="181" t="s">
        <v>38</v>
      </c>
      <c r="H2" s="181" t="s">
        <v>42</v>
      </c>
      <c r="I2" s="181" t="s">
        <v>46</v>
      </c>
      <c r="J2" s="181" t="s">
        <v>49</v>
      </c>
      <c r="K2" s="181" t="s">
        <v>52</v>
      </c>
      <c r="L2" s="181" t="s">
        <v>54</v>
      </c>
      <c r="M2" s="181" t="s">
        <v>56</v>
      </c>
      <c r="N2" s="181" t="s">
        <v>58</v>
      </c>
      <c r="O2" s="181" t="s">
        <v>60</v>
      </c>
      <c r="P2" s="181" t="s">
        <v>61</v>
      </c>
      <c r="Q2" s="181" t="s">
        <v>62</v>
      </c>
      <c r="R2" s="181" t="s">
        <v>63</v>
      </c>
      <c r="S2" s="181" t="s">
        <v>64</v>
      </c>
      <c r="T2" s="181" t="s">
        <v>65</v>
      </c>
      <c r="U2" s="181" t="s">
        <v>66</v>
      </c>
      <c r="V2" s="181" t="s">
        <v>67</v>
      </c>
      <c r="W2" s="181" t="s">
        <v>68</v>
      </c>
      <c r="X2" s="181" t="s">
        <v>69</v>
      </c>
      <c r="Y2" s="181" t="s">
        <v>70</v>
      </c>
      <c r="Z2" s="181" t="s">
        <v>71</v>
      </c>
      <c r="AA2" s="181" t="s">
        <v>72</v>
      </c>
      <c r="AB2" s="181" t="s">
        <v>73</v>
      </c>
      <c r="AC2" s="181" t="s">
        <v>74</v>
      </c>
      <c r="AD2" s="181" t="s">
        <v>75</v>
      </c>
      <c r="AE2" s="181" t="s">
        <v>76</v>
      </c>
      <c r="AF2" s="181" t="s">
        <v>77</v>
      </c>
      <c r="AG2" s="181" t="s">
        <v>78</v>
      </c>
      <c r="AH2" s="181" t="s">
        <v>79</v>
      </c>
      <c r="AI2" s="181" t="s">
        <v>80</v>
      </c>
      <c r="AJ2" s="181" t="s">
        <v>81</v>
      </c>
      <c r="AK2" s="181" t="s">
        <v>82</v>
      </c>
      <c r="AL2" s="181" t="s">
        <v>83</v>
      </c>
      <c r="AM2" s="181" t="s">
        <v>84</v>
      </c>
      <c r="AN2" s="181" t="s">
        <v>85</v>
      </c>
      <c r="AO2" s="181" t="s">
        <v>86</v>
      </c>
      <c r="AP2" s="182" t="s">
        <v>87</v>
      </c>
      <c r="AQ2" s="182" t="s">
        <v>88</v>
      </c>
      <c r="AR2" s="182" t="s">
        <v>89</v>
      </c>
      <c r="AS2" s="182" t="s">
        <v>90</v>
      </c>
      <c r="AT2" s="182" t="s">
        <v>91</v>
      </c>
      <c r="AU2" s="182" t="s">
        <v>92</v>
      </c>
      <c r="AV2" s="182" t="s">
        <v>1546</v>
      </c>
      <c r="AW2" s="182" t="s">
        <v>94</v>
      </c>
      <c r="AX2" s="182" t="s">
        <v>95</v>
      </c>
      <c r="AY2" s="182" t="s">
        <v>96</v>
      </c>
      <c r="AZ2" s="182" t="s">
        <v>97</v>
      </c>
      <c r="BA2" s="182" t="s">
        <v>98</v>
      </c>
      <c r="BB2" s="182" t="s">
        <v>99</v>
      </c>
    </row>
    <row r="3" spans="1:54" x14ac:dyDescent="0.25">
      <c r="A3" s="181" t="s">
        <v>1547</v>
      </c>
      <c r="B3" s="183" t="s">
        <v>10</v>
      </c>
      <c r="C3" s="183" t="s">
        <v>10</v>
      </c>
      <c r="D3" s="183" t="s">
        <v>10</v>
      </c>
      <c r="E3" s="183" t="s">
        <v>10</v>
      </c>
      <c r="F3" s="183" t="s">
        <v>10</v>
      </c>
      <c r="G3" s="183" t="s">
        <v>10</v>
      </c>
      <c r="H3" s="183" t="s">
        <v>10</v>
      </c>
      <c r="I3" s="183" t="s">
        <v>10</v>
      </c>
      <c r="J3" s="183" t="s">
        <v>10</v>
      </c>
      <c r="K3" s="183" t="s">
        <v>10</v>
      </c>
      <c r="L3" s="183" t="s">
        <v>10</v>
      </c>
      <c r="M3" s="183" t="s">
        <v>10</v>
      </c>
      <c r="N3" s="183" t="s">
        <v>10</v>
      </c>
      <c r="O3" s="183" t="s">
        <v>10</v>
      </c>
      <c r="P3" s="183" t="s">
        <v>10</v>
      </c>
      <c r="Q3" s="183" t="s">
        <v>10</v>
      </c>
      <c r="R3" s="183" t="s">
        <v>10</v>
      </c>
      <c r="S3" s="183" t="s">
        <v>10</v>
      </c>
      <c r="T3" s="183" t="s">
        <v>10</v>
      </c>
      <c r="U3" s="183" t="s">
        <v>10</v>
      </c>
      <c r="V3" s="183" t="s">
        <v>10</v>
      </c>
      <c r="W3" s="183" t="s">
        <v>10</v>
      </c>
      <c r="X3" s="183" t="s">
        <v>10</v>
      </c>
      <c r="Y3" s="183" t="s">
        <v>10</v>
      </c>
      <c r="Z3" s="183" t="s">
        <v>10</v>
      </c>
      <c r="AA3" s="183" t="s">
        <v>10</v>
      </c>
      <c r="AB3" s="183" t="s">
        <v>10</v>
      </c>
      <c r="AC3" s="183" t="s">
        <v>10</v>
      </c>
      <c r="AD3" s="183" t="s">
        <v>10</v>
      </c>
      <c r="AE3" s="183" t="s">
        <v>10</v>
      </c>
      <c r="AF3" s="183" t="s">
        <v>10</v>
      </c>
      <c r="AG3" s="183" t="s">
        <v>10</v>
      </c>
      <c r="AH3" s="183" t="s">
        <v>10</v>
      </c>
      <c r="AI3" s="183" t="s">
        <v>10</v>
      </c>
      <c r="AJ3" s="183" t="s">
        <v>10</v>
      </c>
      <c r="AK3" s="183" t="s">
        <v>10</v>
      </c>
      <c r="AL3" s="183" t="s">
        <v>10</v>
      </c>
      <c r="AM3" s="183" t="s">
        <v>10</v>
      </c>
      <c r="AN3" s="183" t="s">
        <v>10</v>
      </c>
      <c r="AO3" s="183" t="s">
        <v>10</v>
      </c>
      <c r="AP3" s="183" t="s">
        <v>10</v>
      </c>
      <c r="AQ3" s="183" t="s">
        <v>10</v>
      </c>
      <c r="AR3" s="183" t="s">
        <v>10</v>
      </c>
      <c r="AS3" s="183" t="s">
        <v>10</v>
      </c>
      <c r="AT3" s="183" t="s">
        <v>10</v>
      </c>
      <c r="AU3" s="183" t="s">
        <v>10</v>
      </c>
      <c r="AV3" s="183" t="s">
        <v>10</v>
      </c>
      <c r="AW3" s="183" t="s">
        <v>10</v>
      </c>
      <c r="AX3" s="183" t="s">
        <v>10</v>
      </c>
      <c r="AY3" s="183" t="s">
        <v>10</v>
      </c>
      <c r="AZ3" s="183" t="s">
        <v>10</v>
      </c>
      <c r="BA3" s="183" t="s">
        <v>10</v>
      </c>
      <c r="BB3" s="183" t="s">
        <v>10</v>
      </c>
    </row>
    <row r="4" spans="1:54" x14ac:dyDescent="0.25">
      <c r="A4" s="181" t="s">
        <v>1548</v>
      </c>
      <c r="B4" s="183" t="s">
        <v>1549</v>
      </c>
      <c r="C4" s="183" t="s">
        <v>1549</v>
      </c>
      <c r="D4" s="183" t="s">
        <v>1549</v>
      </c>
      <c r="E4" s="183" t="s">
        <v>1549</v>
      </c>
      <c r="F4" s="183" t="s">
        <v>1549</v>
      </c>
      <c r="G4" s="183" t="s">
        <v>1549</v>
      </c>
      <c r="H4" s="183" t="s">
        <v>1549</v>
      </c>
      <c r="I4" s="183" t="s">
        <v>1549</v>
      </c>
      <c r="J4" s="183" t="s">
        <v>1549</v>
      </c>
      <c r="K4" s="183" t="s">
        <v>1549</v>
      </c>
      <c r="L4" s="183" t="s">
        <v>1549</v>
      </c>
      <c r="M4" s="183" t="s">
        <v>1549</v>
      </c>
      <c r="N4" s="183" t="s">
        <v>1549</v>
      </c>
      <c r="O4" s="183" t="s">
        <v>1549</v>
      </c>
      <c r="P4" s="183" t="s">
        <v>1549</v>
      </c>
      <c r="Q4" s="183" t="s">
        <v>1549</v>
      </c>
      <c r="R4" s="183" t="s">
        <v>1549</v>
      </c>
      <c r="S4" s="183" t="s">
        <v>1549</v>
      </c>
      <c r="T4" s="183" t="s">
        <v>1549</v>
      </c>
      <c r="U4" s="183" t="s">
        <v>1549</v>
      </c>
      <c r="V4" s="183" t="s">
        <v>1549</v>
      </c>
      <c r="W4" s="183" t="s">
        <v>1549</v>
      </c>
      <c r="X4" s="183" t="s">
        <v>1549</v>
      </c>
      <c r="Y4" s="183" t="s">
        <v>1549</v>
      </c>
      <c r="Z4" s="183" t="s">
        <v>1549</v>
      </c>
      <c r="AA4" s="183" t="s">
        <v>1549</v>
      </c>
      <c r="AB4" s="183" t="s">
        <v>1549</v>
      </c>
      <c r="AC4" s="183" t="s">
        <v>1549</v>
      </c>
      <c r="AD4" s="183" t="s">
        <v>1549</v>
      </c>
      <c r="AE4" s="183" t="s">
        <v>1549</v>
      </c>
      <c r="AF4" s="183" t="s">
        <v>1549</v>
      </c>
      <c r="AG4" s="183" t="s">
        <v>1549</v>
      </c>
      <c r="AH4" s="183" t="s">
        <v>1549</v>
      </c>
      <c r="AI4" s="183" t="s">
        <v>1549</v>
      </c>
      <c r="AJ4" s="183" t="s">
        <v>1549</v>
      </c>
      <c r="AK4" s="183" t="s">
        <v>1549</v>
      </c>
      <c r="AL4" s="183" t="s">
        <v>1549</v>
      </c>
      <c r="AM4" s="183" t="s">
        <v>1549</v>
      </c>
      <c r="AN4" s="183" t="s">
        <v>1549</v>
      </c>
      <c r="AO4" s="183" t="s">
        <v>1549</v>
      </c>
      <c r="AP4" s="183" t="s">
        <v>124</v>
      </c>
      <c r="AQ4" s="183" t="s">
        <v>124</v>
      </c>
      <c r="AR4" s="183" t="s">
        <v>124</v>
      </c>
      <c r="AS4" s="183" t="s">
        <v>124</v>
      </c>
      <c r="AT4" s="183" t="s">
        <v>124</v>
      </c>
      <c r="AU4" s="183" t="s">
        <v>124</v>
      </c>
      <c r="AV4" s="183" t="s">
        <v>124</v>
      </c>
      <c r="AW4" s="183" t="s">
        <v>124</v>
      </c>
      <c r="AX4" s="183" t="s">
        <v>124</v>
      </c>
      <c r="AY4" s="183" t="s">
        <v>124</v>
      </c>
      <c r="AZ4" s="183" t="s">
        <v>124</v>
      </c>
      <c r="BA4" s="183" t="s">
        <v>124</v>
      </c>
      <c r="BB4" s="183" t="s">
        <v>124</v>
      </c>
    </row>
    <row r="5" spans="1:54" x14ac:dyDescent="0.25">
      <c r="A5" s="181" t="s">
        <v>1550</v>
      </c>
      <c r="B5" t="s">
        <v>1551</v>
      </c>
      <c r="C5" t="s">
        <v>1552</v>
      </c>
      <c r="D5" t="s">
        <v>1553</v>
      </c>
      <c r="E5" t="s">
        <v>1554</v>
      </c>
      <c r="F5" t="s">
        <v>1555</v>
      </c>
      <c r="G5" t="s">
        <v>1556</v>
      </c>
      <c r="H5" t="s">
        <v>1557</v>
      </c>
      <c r="I5" t="s">
        <v>1558</v>
      </c>
      <c r="J5" t="s">
        <v>1559</v>
      </c>
      <c r="K5" t="s">
        <v>1560</v>
      </c>
      <c r="L5" t="s">
        <v>1561</v>
      </c>
      <c r="M5" t="s">
        <v>1562</v>
      </c>
      <c r="N5" t="s">
        <v>1563</v>
      </c>
      <c r="O5" t="s">
        <v>1564</v>
      </c>
      <c r="P5" t="s">
        <v>1563</v>
      </c>
      <c r="Q5" t="s">
        <v>1565</v>
      </c>
      <c r="R5" t="s">
        <v>1566</v>
      </c>
      <c r="S5" t="s">
        <v>1567</v>
      </c>
      <c r="T5" t="s">
        <v>1563</v>
      </c>
      <c r="U5" t="s">
        <v>1568</v>
      </c>
      <c r="V5" t="s">
        <v>1569</v>
      </c>
      <c r="W5" t="s">
        <v>1570</v>
      </c>
      <c r="X5" t="s">
        <v>1571</v>
      </c>
      <c r="Y5" t="s">
        <v>1572</v>
      </c>
      <c r="Z5" t="s">
        <v>1573</v>
      </c>
      <c r="AA5" t="s">
        <v>1574</v>
      </c>
      <c r="AB5" t="s">
        <v>1575</v>
      </c>
      <c r="AC5" t="s">
        <v>1576</v>
      </c>
      <c r="AD5" t="s">
        <v>1577</v>
      </c>
      <c r="AE5" t="s">
        <v>1578</v>
      </c>
      <c r="AF5" t="s">
        <v>1563</v>
      </c>
      <c r="AG5" t="s">
        <v>1571</v>
      </c>
      <c r="AH5" t="s">
        <v>1579</v>
      </c>
      <c r="AI5" t="s">
        <v>1580</v>
      </c>
      <c r="AJ5" t="s">
        <v>1581</v>
      </c>
      <c r="AK5" t="s">
        <v>1582</v>
      </c>
      <c r="AL5" t="s">
        <v>1583</v>
      </c>
      <c r="AM5" t="s">
        <v>1563</v>
      </c>
      <c r="AN5" t="s">
        <v>1584</v>
      </c>
      <c r="AO5" t="s">
        <v>1585</v>
      </c>
    </row>
    <row r="6" spans="1:54" ht="15" customHeight="1" x14ac:dyDescent="0.25">
      <c r="A6" s="181" t="s">
        <v>1586</v>
      </c>
      <c r="B6" t="s">
        <v>1587</v>
      </c>
      <c r="C6" t="s">
        <v>1588</v>
      </c>
      <c r="E6" t="s">
        <v>1589</v>
      </c>
      <c r="F6" t="s">
        <v>1556</v>
      </c>
      <c r="G6" t="s">
        <v>1590</v>
      </c>
      <c r="H6" t="s">
        <v>1591</v>
      </c>
      <c r="I6" t="s">
        <v>1592</v>
      </c>
      <c r="J6" t="s">
        <v>1593</v>
      </c>
      <c r="K6" t="s">
        <v>1594</v>
      </c>
      <c r="L6" t="s">
        <v>1595</v>
      </c>
      <c r="M6" t="s">
        <v>1596</v>
      </c>
      <c r="O6" t="s">
        <v>1597</v>
      </c>
      <c r="Q6" s="184" t="s">
        <v>1598</v>
      </c>
      <c r="R6" t="s">
        <v>1599</v>
      </c>
      <c r="S6" t="s">
        <v>1600</v>
      </c>
      <c r="U6" t="s">
        <v>1601</v>
      </c>
      <c r="V6" t="s">
        <v>1602</v>
      </c>
      <c r="W6" t="s">
        <v>1581</v>
      </c>
      <c r="Y6" t="s">
        <v>1603</v>
      </c>
      <c r="AA6" t="s">
        <v>1604</v>
      </c>
      <c r="AB6" t="s">
        <v>1605</v>
      </c>
      <c r="AC6" t="s">
        <v>1606</v>
      </c>
      <c r="AD6" t="s">
        <v>1607</v>
      </c>
      <c r="AE6" t="s">
        <v>1608</v>
      </c>
      <c r="AH6" t="s">
        <v>1609</v>
      </c>
      <c r="AI6" t="s">
        <v>1610</v>
      </c>
      <c r="AL6" t="s">
        <v>1611</v>
      </c>
      <c r="AN6" t="s">
        <v>1612</v>
      </c>
    </row>
    <row r="7" spans="1:54" ht="15" customHeight="1" x14ac:dyDescent="0.25">
      <c r="A7" s="181" t="s">
        <v>1613</v>
      </c>
      <c r="B7" t="s">
        <v>1614</v>
      </c>
      <c r="C7" t="s">
        <v>1615</v>
      </c>
      <c r="E7" t="s">
        <v>1616</v>
      </c>
      <c r="F7" t="s">
        <v>1574</v>
      </c>
      <c r="G7" t="s">
        <v>1617</v>
      </c>
      <c r="H7" t="s">
        <v>1618</v>
      </c>
      <c r="I7" t="s">
        <v>1619</v>
      </c>
      <c r="K7" t="s">
        <v>1620</v>
      </c>
      <c r="L7" t="s">
        <v>1621</v>
      </c>
      <c r="M7" t="s">
        <v>1622</v>
      </c>
      <c r="O7" t="s">
        <v>1623</v>
      </c>
      <c r="Q7" t="s">
        <v>1624</v>
      </c>
      <c r="R7" t="s">
        <v>1625</v>
      </c>
      <c r="S7" t="s">
        <v>1626</v>
      </c>
      <c r="U7" t="s">
        <v>1627</v>
      </c>
      <c r="V7" t="s">
        <v>1628</v>
      </c>
      <c r="Y7" t="s">
        <v>1629</v>
      </c>
      <c r="AA7" t="s">
        <v>1630</v>
      </c>
      <c r="AB7" t="s">
        <v>1631</v>
      </c>
      <c r="AC7" t="s">
        <v>1632</v>
      </c>
      <c r="AD7" t="s">
        <v>1633</v>
      </c>
      <c r="AE7" t="s">
        <v>1634</v>
      </c>
      <c r="AH7" t="s">
        <v>1635</v>
      </c>
      <c r="AL7" t="s">
        <v>1636</v>
      </c>
      <c r="AN7" t="s">
        <v>1637</v>
      </c>
    </row>
    <row r="8" spans="1:54" x14ac:dyDescent="0.25">
      <c r="A8" s="181" t="s">
        <v>1638</v>
      </c>
      <c r="C8" t="s">
        <v>1639</v>
      </c>
      <c r="E8" t="s">
        <v>1640</v>
      </c>
      <c r="F8" t="s">
        <v>1641</v>
      </c>
      <c r="G8" t="s">
        <v>1642</v>
      </c>
      <c r="H8" t="s">
        <v>1643</v>
      </c>
      <c r="I8" t="s">
        <v>1644</v>
      </c>
      <c r="K8" t="s">
        <v>1645</v>
      </c>
      <c r="L8" t="s">
        <v>1646</v>
      </c>
      <c r="M8" t="s">
        <v>1604</v>
      </c>
      <c r="O8" t="s">
        <v>1647</v>
      </c>
      <c r="Q8" t="s">
        <v>1648</v>
      </c>
      <c r="R8" t="s">
        <v>1649</v>
      </c>
      <c r="S8" t="s">
        <v>1650</v>
      </c>
      <c r="U8" t="s">
        <v>1651</v>
      </c>
      <c r="V8" t="s">
        <v>1597</v>
      </c>
      <c r="AA8" t="s">
        <v>1652</v>
      </c>
      <c r="AB8" t="s">
        <v>1653</v>
      </c>
      <c r="AC8" t="s">
        <v>1654</v>
      </c>
      <c r="AD8" t="s">
        <v>1655</v>
      </c>
      <c r="AE8" t="s">
        <v>1621</v>
      </c>
      <c r="AH8" t="s">
        <v>1656</v>
      </c>
      <c r="AL8" t="s">
        <v>1657</v>
      </c>
      <c r="AN8" t="s">
        <v>1658</v>
      </c>
    </row>
    <row r="9" spans="1:54" x14ac:dyDescent="0.25">
      <c r="A9" s="181" t="s">
        <v>1659</v>
      </c>
      <c r="C9" t="s">
        <v>1595</v>
      </c>
      <c r="E9" t="s">
        <v>1660</v>
      </c>
      <c r="F9" t="s">
        <v>1661</v>
      </c>
      <c r="G9" t="s">
        <v>1662</v>
      </c>
      <c r="H9" t="s">
        <v>1663</v>
      </c>
      <c r="I9" t="s">
        <v>1664</v>
      </c>
      <c r="K9" t="s">
        <v>1665</v>
      </c>
      <c r="L9" t="s">
        <v>1666</v>
      </c>
      <c r="M9" t="s">
        <v>1667</v>
      </c>
      <c r="O9" t="s">
        <v>1668</v>
      </c>
      <c r="R9" t="s">
        <v>1669</v>
      </c>
      <c r="S9" t="s">
        <v>1670</v>
      </c>
      <c r="U9" t="s">
        <v>1671</v>
      </c>
      <c r="V9" t="s">
        <v>1672</v>
      </c>
      <c r="AA9" t="s">
        <v>1673</v>
      </c>
      <c r="AB9" t="s">
        <v>1674</v>
      </c>
      <c r="AC9" t="s">
        <v>1675</v>
      </c>
      <c r="AD9" t="s">
        <v>1553</v>
      </c>
      <c r="AE9" t="s">
        <v>1676</v>
      </c>
      <c r="AL9" t="s">
        <v>1677</v>
      </c>
    </row>
    <row r="10" spans="1:54" x14ac:dyDescent="0.25">
      <c r="A10" s="181" t="s">
        <v>1678</v>
      </c>
      <c r="C10" t="s">
        <v>1679</v>
      </c>
      <c r="E10" t="s">
        <v>1680</v>
      </c>
      <c r="F10" t="s">
        <v>1590</v>
      </c>
      <c r="G10" t="s">
        <v>1681</v>
      </c>
      <c r="H10" t="s">
        <v>1682</v>
      </c>
      <c r="I10" t="s">
        <v>1683</v>
      </c>
      <c r="K10" t="s">
        <v>1684</v>
      </c>
      <c r="L10" t="s">
        <v>1685</v>
      </c>
      <c r="M10" t="s">
        <v>1686</v>
      </c>
      <c r="O10" t="s">
        <v>1687</v>
      </c>
      <c r="R10" t="s">
        <v>1688</v>
      </c>
      <c r="S10" t="s">
        <v>1689</v>
      </c>
      <c r="U10" t="s">
        <v>1690</v>
      </c>
      <c r="V10" t="s">
        <v>1581</v>
      </c>
      <c r="AA10" t="s">
        <v>1691</v>
      </c>
      <c r="AB10" t="s">
        <v>1692</v>
      </c>
      <c r="AC10" t="s">
        <v>1693</v>
      </c>
      <c r="AD10" t="s">
        <v>1694</v>
      </c>
      <c r="AE10" t="s">
        <v>1695</v>
      </c>
      <c r="AL10" t="s">
        <v>1696</v>
      </c>
    </row>
    <row r="11" spans="1:54" x14ac:dyDescent="0.25">
      <c r="A11" s="181" t="s">
        <v>1697</v>
      </c>
      <c r="C11" t="s">
        <v>1698</v>
      </c>
      <c r="E11" t="s">
        <v>1699</v>
      </c>
      <c r="F11" t="s">
        <v>1617</v>
      </c>
      <c r="G11" t="s">
        <v>1700</v>
      </c>
      <c r="H11" t="s">
        <v>1701</v>
      </c>
      <c r="I11" t="s">
        <v>1702</v>
      </c>
      <c r="K11" t="s">
        <v>1703</v>
      </c>
      <c r="L11" t="s">
        <v>1704</v>
      </c>
      <c r="M11" t="s">
        <v>1705</v>
      </c>
      <c r="O11" t="s">
        <v>1706</v>
      </c>
      <c r="R11" t="s">
        <v>1707</v>
      </c>
      <c r="S11" t="s">
        <v>1708</v>
      </c>
      <c r="U11" t="s">
        <v>1709</v>
      </c>
      <c r="V11" t="s">
        <v>1710</v>
      </c>
      <c r="AA11" t="s">
        <v>1711</v>
      </c>
      <c r="AB11" t="s">
        <v>1712</v>
      </c>
      <c r="AC11" t="s">
        <v>1713</v>
      </c>
      <c r="AD11" t="s">
        <v>1656</v>
      </c>
      <c r="AE11" t="s">
        <v>1714</v>
      </c>
      <c r="AL11" t="s">
        <v>1715</v>
      </c>
    </row>
    <row r="12" spans="1:54" x14ac:dyDescent="0.25">
      <c r="A12" s="181" t="s">
        <v>1716</v>
      </c>
      <c r="C12" t="s">
        <v>1717</v>
      </c>
      <c r="E12" t="s">
        <v>1718</v>
      </c>
      <c r="F12" t="s">
        <v>1719</v>
      </c>
      <c r="G12" t="s">
        <v>1720</v>
      </c>
      <c r="H12" t="s">
        <v>1721</v>
      </c>
      <c r="I12" t="s">
        <v>1702</v>
      </c>
      <c r="K12" t="s">
        <v>1722</v>
      </c>
      <c r="L12" t="s">
        <v>1723</v>
      </c>
      <c r="M12" t="s">
        <v>1724</v>
      </c>
      <c r="R12" t="s">
        <v>1725</v>
      </c>
      <c r="S12" t="s">
        <v>1726</v>
      </c>
      <c r="U12" t="s">
        <v>1727</v>
      </c>
      <c r="V12" t="s">
        <v>1728</v>
      </c>
      <c r="AA12" t="s">
        <v>1563</v>
      </c>
      <c r="AB12" t="s">
        <v>1729</v>
      </c>
      <c r="AE12" t="s">
        <v>1730</v>
      </c>
      <c r="AL12" t="s">
        <v>1731</v>
      </c>
    </row>
    <row r="13" spans="1:54" x14ac:dyDescent="0.25">
      <c r="A13" s="181" t="s">
        <v>1732</v>
      </c>
      <c r="C13" t="s">
        <v>1733</v>
      </c>
      <c r="E13" t="s">
        <v>1734</v>
      </c>
      <c r="F13" t="s">
        <v>1735</v>
      </c>
      <c r="G13" t="s">
        <v>1736</v>
      </c>
      <c r="H13" t="s">
        <v>1737</v>
      </c>
      <c r="I13" t="s">
        <v>1738</v>
      </c>
      <c r="K13" t="s">
        <v>1739</v>
      </c>
      <c r="L13" t="s">
        <v>1740</v>
      </c>
      <c r="M13" t="s">
        <v>1741</v>
      </c>
      <c r="R13" t="s">
        <v>1742</v>
      </c>
      <c r="S13" t="s">
        <v>1743</v>
      </c>
      <c r="U13" t="s">
        <v>1744</v>
      </c>
      <c r="AA13" t="s">
        <v>1745</v>
      </c>
      <c r="AB13" t="s">
        <v>1746</v>
      </c>
      <c r="AE13" t="s">
        <v>1747</v>
      </c>
      <c r="AL13" t="s">
        <v>1736</v>
      </c>
    </row>
    <row r="14" spans="1:54" x14ac:dyDescent="0.25">
      <c r="A14" s="181" t="s">
        <v>1748</v>
      </c>
      <c r="C14" t="s">
        <v>1749</v>
      </c>
      <c r="E14" t="s">
        <v>1750</v>
      </c>
      <c r="F14" t="s">
        <v>1642</v>
      </c>
      <c r="G14" t="s">
        <v>1751</v>
      </c>
      <c r="H14" t="s">
        <v>1752</v>
      </c>
      <c r="I14" t="s">
        <v>1753</v>
      </c>
      <c r="K14" t="s">
        <v>1754</v>
      </c>
      <c r="L14" t="s">
        <v>1755</v>
      </c>
      <c r="M14" t="s">
        <v>1756</v>
      </c>
      <c r="R14" t="s">
        <v>1757</v>
      </c>
      <c r="S14" t="s">
        <v>1758</v>
      </c>
      <c r="U14" t="s">
        <v>1759</v>
      </c>
      <c r="AA14" t="s">
        <v>1668</v>
      </c>
      <c r="AB14" t="s">
        <v>1760</v>
      </c>
      <c r="AE14" t="s">
        <v>1761</v>
      </c>
      <c r="AL14" t="s">
        <v>1762</v>
      </c>
    </row>
    <row r="15" spans="1:54" x14ac:dyDescent="0.25">
      <c r="A15" s="181" t="s">
        <v>1763</v>
      </c>
      <c r="C15" t="s">
        <v>1764</v>
      </c>
      <c r="F15" t="s">
        <v>1662</v>
      </c>
      <c r="G15" t="s">
        <v>1765</v>
      </c>
      <c r="H15" t="s">
        <v>1766</v>
      </c>
      <c r="I15" t="s">
        <v>1767</v>
      </c>
      <c r="K15" t="s">
        <v>1768</v>
      </c>
      <c r="L15" t="s">
        <v>1769</v>
      </c>
      <c r="M15" t="s">
        <v>1770</v>
      </c>
      <c r="P15" s="1"/>
      <c r="R15" t="s">
        <v>1771</v>
      </c>
      <c r="S15" t="s">
        <v>1772</v>
      </c>
      <c r="AB15" t="s">
        <v>1773</v>
      </c>
      <c r="AE15" t="s">
        <v>1774</v>
      </c>
      <c r="AL15" t="s">
        <v>1775</v>
      </c>
    </row>
    <row r="16" spans="1:54" x14ac:dyDescent="0.25">
      <c r="A16" s="181" t="s">
        <v>1776</v>
      </c>
      <c r="C16" t="s">
        <v>1777</v>
      </c>
      <c r="F16" t="s">
        <v>1681</v>
      </c>
      <c r="H16" t="s">
        <v>1778</v>
      </c>
      <c r="K16" t="s">
        <v>1779</v>
      </c>
      <c r="L16" t="s">
        <v>1780</v>
      </c>
      <c r="R16" t="s">
        <v>1781</v>
      </c>
      <c r="S16" t="s">
        <v>1782</v>
      </c>
      <c r="AB16" t="s">
        <v>1783</v>
      </c>
      <c r="AE16" t="s">
        <v>1784</v>
      </c>
      <c r="AL16" t="s">
        <v>1785</v>
      </c>
    </row>
    <row r="17" spans="1:45" x14ac:dyDescent="0.25">
      <c r="A17" s="181" t="s">
        <v>1786</v>
      </c>
      <c r="C17" t="s">
        <v>1787</v>
      </c>
      <c r="F17" t="s">
        <v>1700</v>
      </c>
      <c r="H17" t="s">
        <v>1788</v>
      </c>
      <c r="K17" t="s">
        <v>1789</v>
      </c>
      <c r="L17" t="s">
        <v>1790</v>
      </c>
      <c r="R17" t="s">
        <v>1791</v>
      </c>
      <c r="S17" t="s">
        <v>1792</v>
      </c>
      <c r="AB17" t="s">
        <v>1793</v>
      </c>
      <c r="AE17" t="s">
        <v>1794</v>
      </c>
      <c r="AL17" t="s">
        <v>1795</v>
      </c>
    </row>
    <row r="18" spans="1:45" x14ac:dyDescent="0.25">
      <c r="A18" s="181" t="s">
        <v>1796</v>
      </c>
      <c r="C18" t="s">
        <v>1797</v>
      </c>
      <c r="F18" t="s">
        <v>1798</v>
      </c>
      <c r="H18" t="s">
        <v>1799</v>
      </c>
      <c r="K18" t="s">
        <v>1800</v>
      </c>
      <c r="L18" t="s">
        <v>1801</v>
      </c>
      <c r="R18" t="s">
        <v>1802</v>
      </c>
      <c r="S18" t="s">
        <v>1803</v>
      </c>
      <c r="AB18" t="s">
        <v>1652</v>
      </c>
      <c r="AE18" t="s">
        <v>1804</v>
      </c>
    </row>
    <row r="19" spans="1:45" x14ac:dyDescent="0.25">
      <c r="A19" s="181" t="s">
        <v>1805</v>
      </c>
      <c r="C19" t="s">
        <v>1806</v>
      </c>
      <c r="F19" t="s">
        <v>1807</v>
      </c>
      <c r="H19" t="s">
        <v>1808</v>
      </c>
      <c r="K19" t="s">
        <v>1809</v>
      </c>
      <c r="L19" t="s">
        <v>1810</v>
      </c>
      <c r="R19" t="s">
        <v>1811</v>
      </c>
      <c r="S19" t="s">
        <v>1812</v>
      </c>
      <c r="AB19" t="s">
        <v>1813</v>
      </c>
      <c r="AE19" t="s">
        <v>1814</v>
      </c>
    </row>
    <row r="20" spans="1:45" x14ac:dyDescent="0.25">
      <c r="A20" s="181" t="s">
        <v>1815</v>
      </c>
      <c r="C20" t="s">
        <v>1816</v>
      </c>
      <c r="F20" t="s">
        <v>1720</v>
      </c>
      <c r="H20" t="s">
        <v>1817</v>
      </c>
      <c r="K20" t="s">
        <v>1818</v>
      </c>
      <c r="L20" t="s">
        <v>1819</v>
      </c>
      <c r="R20" t="s">
        <v>1820</v>
      </c>
      <c r="S20" t="s">
        <v>1821</v>
      </c>
      <c r="AB20" t="s">
        <v>1822</v>
      </c>
      <c r="AE20" t="s">
        <v>1823</v>
      </c>
    </row>
    <row r="21" spans="1:45" x14ac:dyDescent="0.25">
      <c r="A21" s="181" t="s">
        <v>1824</v>
      </c>
      <c r="C21" t="s">
        <v>1825</v>
      </c>
      <c r="F21" t="s">
        <v>1736</v>
      </c>
      <c r="K21" t="s">
        <v>1826</v>
      </c>
      <c r="L21" t="s">
        <v>1827</v>
      </c>
      <c r="R21" t="s">
        <v>1828</v>
      </c>
      <c r="S21" t="s">
        <v>1829</v>
      </c>
      <c r="AB21" t="s">
        <v>1830</v>
      </c>
      <c r="AE21" t="s">
        <v>1831</v>
      </c>
    </row>
    <row r="22" spans="1:45" x14ac:dyDescent="0.25">
      <c r="A22" s="181" t="s">
        <v>1832</v>
      </c>
      <c r="C22" t="s">
        <v>1833</v>
      </c>
      <c r="F22" t="s">
        <v>1751</v>
      </c>
      <c r="K22" t="s">
        <v>1834</v>
      </c>
      <c r="L22" t="s">
        <v>1835</v>
      </c>
      <c r="R22" t="s">
        <v>1836</v>
      </c>
      <c r="S22" t="s">
        <v>1837</v>
      </c>
      <c r="AB22" t="s">
        <v>1838</v>
      </c>
      <c r="AE22" t="s">
        <v>1839</v>
      </c>
    </row>
    <row r="23" spans="1:45" x14ac:dyDescent="0.25">
      <c r="A23" s="181" t="s">
        <v>1840</v>
      </c>
      <c r="C23" t="s">
        <v>1841</v>
      </c>
      <c r="F23" t="s">
        <v>1765</v>
      </c>
      <c r="K23" t="s">
        <v>1842</v>
      </c>
      <c r="L23" t="s">
        <v>1775</v>
      </c>
      <c r="R23" t="s">
        <v>1843</v>
      </c>
      <c r="S23" t="s">
        <v>1844</v>
      </c>
      <c r="AB23" t="s">
        <v>1845</v>
      </c>
      <c r="AE23" t="s">
        <v>1846</v>
      </c>
    </row>
    <row r="24" spans="1:45" x14ac:dyDescent="0.25">
      <c r="A24" s="181" t="s">
        <v>1847</v>
      </c>
      <c r="C24" t="s">
        <v>1848</v>
      </c>
      <c r="F24" t="s">
        <v>1849</v>
      </c>
      <c r="K24" t="s">
        <v>1850</v>
      </c>
      <c r="L24" t="s">
        <v>1851</v>
      </c>
      <c r="R24" t="s">
        <v>1730</v>
      </c>
      <c r="S24" t="s">
        <v>1852</v>
      </c>
      <c r="AB24" t="s">
        <v>1853</v>
      </c>
      <c r="AE24" t="s">
        <v>1854</v>
      </c>
    </row>
    <row r="25" spans="1:45" x14ac:dyDescent="0.25">
      <c r="A25" s="181" t="s">
        <v>1855</v>
      </c>
      <c r="C25" t="s">
        <v>1856</v>
      </c>
      <c r="F25" t="s">
        <v>1857</v>
      </c>
      <c r="K25" t="s">
        <v>1858</v>
      </c>
      <c r="L25" t="s">
        <v>1859</v>
      </c>
      <c r="R25" t="s">
        <v>1860</v>
      </c>
      <c r="S25" t="s">
        <v>1861</v>
      </c>
      <c r="AB25" t="s">
        <v>1862</v>
      </c>
      <c r="AE25" t="s">
        <v>1863</v>
      </c>
    </row>
    <row r="26" spans="1:45" x14ac:dyDescent="0.25">
      <c r="A26" s="181" t="s">
        <v>1864</v>
      </c>
      <c r="C26" t="s">
        <v>1865</v>
      </c>
      <c r="F26" t="s">
        <v>1866</v>
      </c>
      <c r="K26" t="s">
        <v>1867</v>
      </c>
      <c r="L26" t="s">
        <v>1868</v>
      </c>
      <c r="R26" t="s">
        <v>1673</v>
      </c>
      <c r="S26" t="s">
        <v>1869</v>
      </c>
      <c r="AB26" t="s">
        <v>1870</v>
      </c>
      <c r="AE26" t="s">
        <v>1871</v>
      </c>
    </row>
    <row r="27" spans="1:45" x14ac:dyDescent="0.25">
      <c r="A27" s="181" t="s">
        <v>1872</v>
      </c>
      <c r="C27" t="s">
        <v>1873</v>
      </c>
      <c r="K27" t="s">
        <v>1874</v>
      </c>
      <c r="L27" t="s">
        <v>1875</v>
      </c>
      <c r="R27" t="s">
        <v>1673</v>
      </c>
      <c r="S27" t="s">
        <v>1876</v>
      </c>
      <c r="AB27" t="s">
        <v>1794</v>
      </c>
      <c r="AE27" t="s">
        <v>1877</v>
      </c>
    </row>
    <row r="28" spans="1:45" x14ac:dyDescent="0.25">
      <c r="A28" s="181" t="s">
        <v>1878</v>
      </c>
      <c r="C28" t="s">
        <v>1879</v>
      </c>
      <c r="K28" t="s">
        <v>1880</v>
      </c>
      <c r="L28" t="s">
        <v>1881</v>
      </c>
      <c r="R28" t="s">
        <v>1673</v>
      </c>
      <c r="S28" t="s">
        <v>1882</v>
      </c>
      <c r="AB28" t="s">
        <v>1883</v>
      </c>
      <c r="AE28" t="s">
        <v>1877</v>
      </c>
      <c r="AS28" s="184"/>
    </row>
    <row r="29" spans="1:45" x14ac:dyDescent="0.25">
      <c r="A29" s="181" t="s">
        <v>1884</v>
      </c>
      <c r="C29" t="s">
        <v>1885</v>
      </c>
      <c r="K29" t="s">
        <v>1886</v>
      </c>
      <c r="L29" t="s">
        <v>1887</v>
      </c>
      <c r="R29" t="s">
        <v>1888</v>
      </c>
      <c r="S29" t="s">
        <v>1889</v>
      </c>
      <c r="AB29" t="s">
        <v>1890</v>
      </c>
      <c r="AE29" t="s">
        <v>1891</v>
      </c>
    </row>
    <row r="30" spans="1:45" x14ac:dyDescent="0.25">
      <c r="A30" s="181" t="s">
        <v>1892</v>
      </c>
      <c r="C30" t="s">
        <v>1893</v>
      </c>
      <c r="K30" t="s">
        <v>1894</v>
      </c>
      <c r="R30" t="s">
        <v>1895</v>
      </c>
      <c r="S30" t="s">
        <v>1896</v>
      </c>
      <c r="AB30" t="s">
        <v>1897</v>
      </c>
      <c r="AE30" t="s">
        <v>1898</v>
      </c>
    </row>
    <row r="31" spans="1:45" x14ac:dyDescent="0.25">
      <c r="A31" s="181" t="s">
        <v>1899</v>
      </c>
      <c r="C31" t="s">
        <v>1900</v>
      </c>
      <c r="K31" t="s">
        <v>1901</v>
      </c>
      <c r="R31" t="s">
        <v>1902</v>
      </c>
      <c r="S31" t="s">
        <v>1903</v>
      </c>
      <c r="AB31" t="s">
        <v>1904</v>
      </c>
      <c r="AE31" t="s">
        <v>1905</v>
      </c>
    </row>
    <row r="32" spans="1:45" x14ac:dyDescent="0.25">
      <c r="A32" s="181" t="s">
        <v>1906</v>
      </c>
      <c r="C32" t="s">
        <v>1907</v>
      </c>
      <c r="K32" t="s">
        <v>1908</v>
      </c>
      <c r="R32" t="s">
        <v>1909</v>
      </c>
      <c r="S32" t="s">
        <v>1910</v>
      </c>
      <c r="AB32" t="s">
        <v>1911</v>
      </c>
      <c r="AE32" t="s">
        <v>1912</v>
      </c>
    </row>
    <row r="33" spans="1:31" x14ac:dyDescent="0.25">
      <c r="A33" s="181" t="s">
        <v>1913</v>
      </c>
      <c r="C33" t="s">
        <v>1914</v>
      </c>
      <c r="K33" t="s">
        <v>1915</v>
      </c>
      <c r="R33" t="s">
        <v>1916</v>
      </c>
      <c r="S33" t="s">
        <v>1917</v>
      </c>
      <c r="AB33" t="s">
        <v>1918</v>
      </c>
      <c r="AE33" t="s">
        <v>1919</v>
      </c>
    </row>
    <row r="34" spans="1:31" x14ac:dyDescent="0.25">
      <c r="A34" s="181" t="s">
        <v>1920</v>
      </c>
      <c r="C34" t="s">
        <v>1921</v>
      </c>
      <c r="K34" t="s">
        <v>1922</v>
      </c>
      <c r="R34" t="s">
        <v>1923</v>
      </c>
      <c r="S34" t="s">
        <v>1924</v>
      </c>
      <c r="AB34" t="s">
        <v>1925</v>
      </c>
      <c r="AE34" t="s">
        <v>1926</v>
      </c>
    </row>
    <row r="35" spans="1:31" x14ac:dyDescent="0.25">
      <c r="A35" s="181" t="s">
        <v>1927</v>
      </c>
      <c r="C35" t="s">
        <v>1928</v>
      </c>
      <c r="K35" t="s">
        <v>1929</v>
      </c>
      <c r="R35" t="s">
        <v>1930</v>
      </c>
      <c r="S35" t="s">
        <v>1931</v>
      </c>
      <c r="AB35" t="s">
        <v>1932</v>
      </c>
      <c r="AE35" t="s">
        <v>1933</v>
      </c>
    </row>
    <row r="36" spans="1:31" x14ac:dyDescent="0.25">
      <c r="A36" s="181" t="s">
        <v>1934</v>
      </c>
      <c r="C36" t="s">
        <v>1935</v>
      </c>
      <c r="K36" t="s">
        <v>1936</v>
      </c>
      <c r="R36" t="s">
        <v>1937</v>
      </c>
      <c r="S36" t="s">
        <v>1938</v>
      </c>
      <c r="AB36" t="s">
        <v>1939</v>
      </c>
      <c r="AE36" t="s">
        <v>1940</v>
      </c>
    </row>
    <row r="37" spans="1:31" x14ac:dyDescent="0.25">
      <c r="A37" s="181" t="s">
        <v>1941</v>
      </c>
      <c r="C37" t="s">
        <v>1942</v>
      </c>
      <c r="K37" t="s">
        <v>1943</v>
      </c>
      <c r="R37" t="s">
        <v>1944</v>
      </c>
      <c r="S37" t="s">
        <v>1945</v>
      </c>
      <c r="AB37" t="s">
        <v>1946</v>
      </c>
      <c r="AE37" t="s">
        <v>1947</v>
      </c>
    </row>
    <row r="38" spans="1:31" x14ac:dyDescent="0.25">
      <c r="A38" s="181" t="s">
        <v>1948</v>
      </c>
      <c r="K38" t="s">
        <v>1949</v>
      </c>
      <c r="L38" t="s">
        <v>1950</v>
      </c>
      <c r="R38" t="s">
        <v>1951</v>
      </c>
      <c r="S38" t="s">
        <v>1952</v>
      </c>
      <c r="AB38" t="s">
        <v>1953</v>
      </c>
      <c r="AE38" t="s">
        <v>1954</v>
      </c>
    </row>
    <row r="39" spans="1:31" x14ac:dyDescent="0.25">
      <c r="A39" s="181" t="s">
        <v>1955</v>
      </c>
      <c r="K39" t="s">
        <v>1861</v>
      </c>
      <c r="R39" t="s">
        <v>1956</v>
      </c>
      <c r="S39" t="s">
        <v>1957</v>
      </c>
      <c r="AB39" t="s">
        <v>1958</v>
      </c>
      <c r="AE39" t="s">
        <v>1959</v>
      </c>
    </row>
    <row r="40" spans="1:31" x14ac:dyDescent="0.25">
      <c r="A40" s="181" t="s">
        <v>1960</v>
      </c>
      <c r="K40" t="s">
        <v>1961</v>
      </c>
      <c r="R40" t="s">
        <v>1939</v>
      </c>
      <c r="S40" t="s">
        <v>1962</v>
      </c>
      <c r="AB40" t="s">
        <v>1963</v>
      </c>
      <c r="AE40" t="s">
        <v>1964</v>
      </c>
    </row>
    <row r="41" spans="1:31" x14ac:dyDescent="0.25">
      <c r="A41" s="181" t="s">
        <v>1965</v>
      </c>
      <c r="K41" t="s">
        <v>1966</v>
      </c>
      <c r="R41" t="s">
        <v>1967</v>
      </c>
      <c r="S41" t="s">
        <v>1968</v>
      </c>
      <c r="AB41" t="s">
        <v>1969</v>
      </c>
      <c r="AE41" t="s">
        <v>1970</v>
      </c>
    </row>
    <row r="42" spans="1:31" x14ac:dyDescent="0.25">
      <c r="A42" s="181" t="s">
        <v>1971</v>
      </c>
      <c r="K42" t="s">
        <v>1972</v>
      </c>
      <c r="R42" t="s">
        <v>1973</v>
      </c>
      <c r="S42" t="s">
        <v>1974</v>
      </c>
      <c r="AB42" t="s">
        <v>1975</v>
      </c>
      <c r="AE42" t="s">
        <v>1976</v>
      </c>
    </row>
    <row r="43" spans="1:31" x14ac:dyDescent="0.25">
      <c r="A43" s="182" t="s">
        <v>87</v>
      </c>
      <c r="K43" t="s">
        <v>1977</v>
      </c>
      <c r="R43" t="s">
        <v>1978</v>
      </c>
      <c r="S43" t="s">
        <v>1979</v>
      </c>
      <c r="AB43" t="s">
        <v>1980</v>
      </c>
      <c r="AE43" t="s">
        <v>1981</v>
      </c>
    </row>
    <row r="44" spans="1:31" x14ac:dyDescent="0.25">
      <c r="A44" s="182" t="s">
        <v>88</v>
      </c>
      <c r="K44" t="s">
        <v>1982</v>
      </c>
      <c r="R44" t="s">
        <v>1983</v>
      </c>
      <c r="S44" t="s">
        <v>1851</v>
      </c>
      <c r="AB44" t="s">
        <v>1984</v>
      </c>
      <c r="AE44" t="s">
        <v>1985</v>
      </c>
    </row>
    <row r="45" spans="1:31" x14ac:dyDescent="0.25">
      <c r="A45" s="182" t="s">
        <v>89</v>
      </c>
      <c r="K45" t="s">
        <v>1986</v>
      </c>
      <c r="R45" t="s">
        <v>1987</v>
      </c>
      <c r="S45" t="s">
        <v>1988</v>
      </c>
      <c r="AB45" t="s">
        <v>1989</v>
      </c>
    </row>
    <row r="46" spans="1:31" x14ac:dyDescent="0.25">
      <c r="A46" s="182" t="s">
        <v>90</v>
      </c>
      <c r="K46" t="s">
        <v>1990</v>
      </c>
      <c r="R46" t="s">
        <v>1991</v>
      </c>
      <c r="S46" t="s">
        <v>1992</v>
      </c>
      <c r="AB46" t="s">
        <v>1993</v>
      </c>
    </row>
    <row r="47" spans="1:31" x14ac:dyDescent="0.25">
      <c r="A47" s="182" t="s">
        <v>91</v>
      </c>
      <c r="K47" t="s">
        <v>1994</v>
      </c>
      <c r="R47" t="s">
        <v>1995</v>
      </c>
      <c r="S47" t="s">
        <v>1996</v>
      </c>
      <c r="AB47" t="s">
        <v>1997</v>
      </c>
    </row>
    <row r="48" spans="1:31" x14ac:dyDescent="0.25">
      <c r="A48" s="182" t="s">
        <v>92</v>
      </c>
      <c r="K48" t="s">
        <v>1998</v>
      </c>
      <c r="R48" t="s">
        <v>1999</v>
      </c>
      <c r="S48" t="s">
        <v>2000</v>
      </c>
      <c r="AB48" t="s">
        <v>2001</v>
      </c>
    </row>
    <row r="49" spans="1:28" x14ac:dyDescent="0.25">
      <c r="A49" s="182" t="s">
        <v>93</v>
      </c>
      <c r="K49" t="s">
        <v>2002</v>
      </c>
      <c r="R49" t="s">
        <v>2003</v>
      </c>
      <c r="S49" t="s">
        <v>1728</v>
      </c>
      <c r="AB49" t="s">
        <v>2004</v>
      </c>
    </row>
    <row r="50" spans="1:28" x14ac:dyDescent="0.25">
      <c r="A50" s="182" t="s">
        <v>94</v>
      </c>
      <c r="K50" t="s">
        <v>2005</v>
      </c>
      <c r="R50" t="s">
        <v>2006</v>
      </c>
      <c r="AB50" t="s">
        <v>2007</v>
      </c>
    </row>
    <row r="51" spans="1:28" x14ac:dyDescent="0.25">
      <c r="A51" s="182" t="s">
        <v>95</v>
      </c>
      <c r="K51" t="s">
        <v>2008</v>
      </c>
      <c r="R51" t="s">
        <v>2009</v>
      </c>
      <c r="AB51" t="s">
        <v>2010</v>
      </c>
    </row>
    <row r="52" spans="1:28" x14ac:dyDescent="0.25">
      <c r="A52" s="182" t="s">
        <v>96</v>
      </c>
      <c r="K52" t="s">
        <v>2011</v>
      </c>
      <c r="R52" t="s">
        <v>2012</v>
      </c>
      <c r="AB52" t="s">
        <v>1785</v>
      </c>
    </row>
    <row r="53" spans="1:28" x14ac:dyDescent="0.25">
      <c r="A53" s="182" t="s">
        <v>97</v>
      </c>
      <c r="K53" t="s">
        <v>2013</v>
      </c>
      <c r="R53" t="s">
        <v>2014</v>
      </c>
      <c r="AB53" t="s">
        <v>2015</v>
      </c>
    </row>
    <row r="54" spans="1:28" x14ac:dyDescent="0.25">
      <c r="A54" s="182" t="s">
        <v>98</v>
      </c>
      <c r="K54" t="s">
        <v>2016</v>
      </c>
      <c r="R54" t="s">
        <v>2017</v>
      </c>
      <c r="AB54" t="s">
        <v>2018</v>
      </c>
    </row>
    <row r="55" spans="1:28" x14ac:dyDescent="0.25">
      <c r="A55" s="182" t="s">
        <v>148</v>
      </c>
      <c r="K55" t="s">
        <v>2019</v>
      </c>
      <c r="R55" t="s">
        <v>2020</v>
      </c>
      <c r="AB55" t="s">
        <v>2021</v>
      </c>
    </row>
    <row r="56" spans="1:28" x14ac:dyDescent="0.25">
      <c r="K56" t="s">
        <v>2022</v>
      </c>
      <c r="R56" t="s">
        <v>2023</v>
      </c>
      <c r="AB56" t="s">
        <v>2024</v>
      </c>
    </row>
    <row r="57" spans="1:28" x14ac:dyDescent="0.25">
      <c r="K57" t="s">
        <v>2025</v>
      </c>
      <c r="R57" t="s">
        <v>2026</v>
      </c>
      <c r="AB57" t="s">
        <v>2027</v>
      </c>
    </row>
    <row r="58" spans="1:28" x14ac:dyDescent="0.25">
      <c r="K58" t="s">
        <v>2028</v>
      </c>
      <c r="R58" t="s">
        <v>2029</v>
      </c>
      <c r="AB58" t="s">
        <v>2030</v>
      </c>
    </row>
    <row r="59" spans="1:28" x14ac:dyDescent="0.25">
      <c r="K59" t="s">
        <v>2031</v>
      </c>
      <c r="R59" t="s">
        <v>2032</v>
      </c>
      <c r="AB59" t="s">
        <v>2033</v>
      </c>
    </row>
    <row r="60" spans="1:28" x14ac:dyDescent="0.25">
      <c r="K60" t="s">
        <v>2034</v>
      </c>
      <c r="R60" t="s">
        <v>2035</v>
      </c>
      <c r="AB60" t="s">
        <v>2036</v>
      </c>
    </row>
    <row r="61" spans="1:28" x14ac:dyDescent="0.25">
      <c r="K61" t="s">
        <v>2037</v>
      </c>
      <c r="R61" t="s">
        <v>1785</v>
      </c>
      <c r="AB61" t="s">
        <v>2038</v>
      </c>
    </row>
    <row r="62" spans="1:28" x14ac:dyDescent="0.25">
      <c r="K62" t="s">
        <v>2039</v>
      </c>
      <c r="R62" t="s">
        <v>1581</v>
      </c>
    </row>
    <row r="63" spans="1:28" x14ac:dyDescent="0.25">
      <c r="K63" t="s">
        <v>2040</v>
      </c>
      <c r="R63" t="s">
        <v>2041</v>
      </c>
    </row>
    <row r="64" spans="1:28" x14ac:dyDescent="0.25">
      <c r="K64" t="s">
        <v>2042</v>
      </c>
      <c r="R64" t="s">
        <v>2043</v>
      </c>
    </row>
    <row r="65" spans="11:18" x14ac:dyDescent="0.25">
      <c r="K65" t="s">
        <v>2044</v>
      </c>
      <c r="R65" t="s">
        <v>2045</v>
      </c>
    </row>
    <row r="66" spans="11:18" x14ac:dyDescent="0.25">
      <c r="K66" t="s">
        <v>2046</v>
      </c>
    </row>
    <row r="67" spans="11:18" x14ac:dyDescent="0.25">
      <c r="K67" t="s">
        <v>2047</v>
      </c>
    </row>
    <row r="68" spans="11:18" x14ac:dyDescent="0.25">
      <c r="K68" t="s">
        <v>2048</v>
      </c>
    </row>
    <row r="69" spans="11:18" x14ac:dyDescent="0.25">
      <c r="K69" t="s">
        <v>2049</v>
      </c>
    </row>
    <row r="70" spans="11:18" x14ac:dyDescent="0.25">
      <c r="K70" t="s">
        <v>2050</v>
      </c>
    </row>
    <row r="71" spans="11:18" x14ac:dyDescent="0.25">
      <c r="K71" t="s">
        <v>2051</v>
      </c>
    </row>
    <row r="72" spans="11:18" x14ac:dyDescent="0.25">
      <c r="K72" t="s">
        <v>2052</v>
      </c>
    </row>
    <row r="73" spans="11:18" x14ac:dyDescent="0.25">
      <c r="K73" t="s">
        <v>2053</v>
      </c>
    </row>
    <row r="74" spans="11:18" x14ac:dyDescent="0.25">
      <c r="K74" t="s">
        <v>2054</v>
      </c>
    </row>
    <row r="75" spans="11:18" x14ac:dyDescent="0.25">
      <c r="K75" t="s">
        <v>2055</v>
      </c>
    </row>
    <row r="76" spans="11:18" x14ac:dyDescent="0.25">
      <c r="K76" t="s">
        <v>2056</v>
      </c>
    </row>
    <row r="77" spans="11:18" x14ac:dyDescent="0.25">
      <c r="K77" t="s">
        <v>2057</v>
      </c>
    </row>
    <row r="78" spans="11:18" x14ac:dyDescent="0.25">
      <c r="K78" t="s">
        <v>2058</v>
      </c>
    </row>
    <row r="79" spans="11:18" x14ac:dyDescent="0.25">
      <c r="K79" t="s">
        <v>2059</v>
      </c>
    </row>
    <row r="80" spans="11:18" x14ac:dyDescent="0.25">
      <c r="K80" t="s">
        <v>2060</v>
      </c>
    </row>
    <row r="81" spans="11:11" x14ac:dyDescent="0.25">
      <c r="K81" t="s">
        <v>2061</v>
      </c>
    </row>
    <row r="82" spans="11:11" x14ac:dyDescent="0.25">
      <c r="K82" t="s">
        <v>2062</v>
      </c>
    </row>
    <row r="83" spans="11:11" x14ac:dyDescent="0.25">
      <c r="K83" t="s">
        <v>2063</v>
      </c>
    </row>
    <row r="84" spans="11:11" x14ac:dyDescent="0.25">
      <c r="K84" t="s">
        <v>2064</v>
      </c>
    </row>
    <row r="85" spans="11:11" x14ac:dyDescent="0.25">
      <c r="K85" t="s">
        <v>2065</v>
      </c>
    </row>
    <row r="86" spans="11:11" x14ac:dyDescent="0.25">
      <c r="K86" t="s">
        <v>2066</v>
      </c>
    </row>
    <row r="87" spans="11:11" x14ac:dyDescent="0.25">
      <c r="K87" t="s">
        <v>2067</v>
      </c>
    </row>
    <row r="88" spans="11:11" x14ac:dyDescent="0.25">
      <c r="K88" t="s">
        <v>2068</v>
      </c>
    </row>
    <row r="89" spans="11:11" x14ac:dyDescent="0.25">
      <c r="K89" t="s">
        <v>2069</v>
      </c>
    </row>
    <row r="90" spans="11:11" x14ac:dyDescent="0.25">
      <c r="K90" t="s">
        <v>2070</v>
      </c>
    </row>
    <row r="91" spans="11:11" x14ac:dyDescent="0.25">
      <c r="K91" t="s">
        <v>2071</v>
      </c>
    </row>
    <row r="92" spans="11:11" x14ac:dyDescent="0.25">
      <c r="K92" t="s">
        <v>2072</v>
      </c>
    </row>
    <row r="93" spans="11:11" x14ac:dyDescent="0.25">
      <c r="K93" t="s">
        <v>2073</v>
      </c>
    </row>
    <row r="94" spans="11:11" x14ac:dyDescent="0.25">
      <c r="K94" t="s">
        <v>2074</v>
      </c>
    </row>
    <row r="95" spans="11:11" x14ac:dyDescent="0.25">
      <c r="K95" t="s">
        <v>1581</v>
      </c>
    </row>
    <row r="96" spans="11:11" x14ac:dyDescent="0.25">
      <c r="K96" t="s">
        <v>2075</v>
      </c>
    </row>
    <row r="97" spans="11:11" x14ac:dyDescent="0.25">
      <c r="K97" t="s">
        <v>2076</v>
      </c>
    </row>
    <row r="98" spans="11:11" x14ac:dyDescent="0.25">
      <c r="K98" t="s">
        <v>2077</v>
      </c>
    </row>
    <row r="99" spans="11:11" x14ac:dyDescent="0.25">
      <c r="K99" t="s">
        <v>2078</v>
      </c>
    </row>
    <row r="100" spans="11:11" x14ac:dyDescent="0.25">
      <c r="K100" t="s">
        <v>2079</v>
      </c>
    </row>
    <row r="101" spans="11:11" x14ac:dyDescent="0.25">
      <c r="K101" t="s">
        <v>2080</v>
      </c>
    </row>
    <row r="102" spans="11:11" x14ac:dyDescent="0.25">
      <c r="K102" t="s">
        <v>1799</v>
      </c>
    </row>
    <row r="103" spans="11:11" x14ac:dyDescent="0.25">
      <c r="K103" t="s">
        <v>2081</v>
      </c>
    </row>
    <row r="104" spans="11:11" x14ac:dyDescent="0.25">
      <c r="K104" t="s">
        <v>2082</v>
      </c>
    </row>
    <row r="105" spans="11:11" x14ac:dyDescent="0.25">
      <c r="K105" t="s">
        <v>2083</v>
      </c>
    </row>
    <row r="106" spans="11:11" x14ac:dyDescent="0.25">
      <c r="K106" t="s">
        <v>2084</v>
      </c>
    </row>
    <row r="107" spans="11:11" x14ac:dyDescent="0.25">
      <c r="K107" t="s">
        <v>2085</v>
      </c>
    </row>
    <row r="108" spans="11:11" x14ac:dyDescent="0.25">
      <c r="K108" t="s">
        <v>2086</v>
      </c>
    </row>
    <row r="109" spans="11:11" x14ac:dyDescent="0.25">
      <c r="K109" t="s">
        <v>2087</v>
      </c>
    </row>
    <row r="110" spans="11:11" x14ac:dyDescent="0.25">
      <c r="K110" t="s">
        <v>2088</v>
      </c>
    </row>
    <row r="111" spans="11:11" x14ac:dyDescent="0.25">
      <c r="K111" t="s">
        <v>2089</v>
      </c>
    </row>
    <row r="143" spans="11:11" x14ac:dyDescent="0.25">
      <c r="K143" t="s">
        <v>2090</v>
      </c>
    </row>
  </sheetData>
  <sheetProtection algorithmName="SHA-512" hashValue="aDH7w7wYsa458oQsDDl91xF1WZNkIeNWkrW4fEaAHQ3f6l6wQBJKiAb7uDfROHmZdt+7P3ZuXWw7LEbNxjhDYg==" saltValue="d9nlUmifOZx6uHBa556BaQ==" spinCount="100000" sheet="1" objects="1" scenarios="1"/>
  <sortState xmlns:xlrd2="http://schemas.microsoft.com/office/spreadsheetml/2017/richdata2" ref="AZ5:AZ60">
    <sortCondition ref="AZ5"/>
  </sortState>
  <mergeCells count="2">
    <mergeCell ref="B1:AO1"/>
    <mergeCell ref="AP1:B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34"/>
  <sheetViews>
    <sheetView tabSelected="1" zoomScale="130" zoomScaleNormal="130" workbookViewId="0">
      <selection activeCell="B1" sqref="B1:K1"/>
    </sheetView>
  </sheetViews>
  <sheetFormatPr baseColWidth="10" defaultColWidth="11.42578125" defaultRowHeight="15" x14ac:dyDescent="0.25"/>
  <cols>
    <col min="1" max="1" width="5.85546875" style="2" customWidth="1"/>
    <col min="2" max="2" width="11.42578125" style="2"/>
    <col min="3" max="3" width="11.5703125" style="2" customWidth="1"/>
    <col min="4" max="10" width="11.42578125" style="2"/>
    <col min="11" max="11" width="59.140625" style="2" customWidth="1"/>
    <col min="12" max="16384" width="11.42578125" style="2"/>
  </cols>
  <sheetData>
    <row r="1" spans="1:18" ht="91.5" customHeight="1" x14ac:dyDescent="0.25">
      <c r="B1" s="424" t="s">
        <v>3560</v>
      </c>
      <c r="C1" s="425"/>
      <c r="D1" s="425"/>
      <c r="E1" s="425"/>
      <c r="F1" s="425"/>
      <c r="G1" s="425"/>
      <c r="H1" s="425"/>
      <c r="I1" s="425"/>
      <c r="J1" s="425"/>
      <c r="K1" s="425"/>
    </row>
    <row r="2" spans="1:18" ht="24" customHeight="1" thickTop="1" thickBot="1" x14ac:dyDescent="0.3">
      <c r="A2" s="3"/>
      <c r="B2" s="429" t="s">
        <v>3267</v>
      </c>
      <c r="C2" s="430"/>
      <c r="D2" s="430"/>
      <c r="E2" s="430"/>
      <c r="F2" s="430"/>
      <c r="G2" s="430"/>
      <c r="H2" s="430"/>
      <c r="I2" s="430"/>
      <c r="J2" s="430"/>
      <c r="K2" s="431"/>
    </row>
    <row r="3" spans="1:18" ht="168.75" customHeight="1" thickTop="1" x14ac:dyDescent="0.25">
      <c r="A3" s="3"/>
      <c r="B3" s="426" t="s">
        <v>3268</v>
      </c>
      <c r="C3" s="427"/>
      <c r="D3" s="427"/>
      <c r="E3" s="427"/>
      <c r="F3" s="427"/>
      <c r="G3" s="427"/>
      <c r="H3" s="427"/>
      <c r="I3" s="427"/>
      <c r="J3" s="427"/>
      <c r="K3" s="428"/>
    </row>
    <row r="4" spans="1:18" s="130" customFormat="1" ht="48" customHeight="1" thickBot="1" x14ac:dyDescent="0.3">
      <c r="A4" s="290"/>
      <c r="B4" s="421" t="s">
        <v>3269</v>
      </c>
      <c r="C4" s="422"/>
      <c r="D4" s="422"/>
      <c r="E4" s="422"/>
      <c r="F4" s="422"/>
      <c r="G4" s="422"/>
      <c r="H4" s="422"/>
      <c r="I4" s="422"/>
      <c r="J4" s="422"/>
      <c r="K4" s="423"/>
    </row>
    <row r="5" spans="1:18" ht="15.75" customHeight="1" thickTop="1" thickBot="1" x14ac:dyDescent="0.3">
      <c r="B5" s="299"/>
      <c r="C5" s="300"/>
      <c r="D5" s="300"/>
      <c r="E5" s="300"/>
      <c r="F5" s="300"/>
      <c r="G5" s="300"/>
      <c r="H5" s="300"/>
      <c r="I5" s="300"/>
      <c r="J5" s="300"/>
      <c r="K5" s="300"/>
    </row>
    <row r="6" spans="1:18" ht="19.5" customHeight="1" thickTop="1" thickBot="1" x14ac:dyDescent="0.35">
      <c r="A6" s="3"/>
      <c r="B6" s="435" t="s">
        <v>3270</v>
      </c>
      <c r="C6" s="436"/>
      <c r="D6" s="436"/>
      <c r="E6" s="436"/>
      <c r="F6" s="436"/>
      <c r="G6" s="436"/>
      <c r="H6" s="436"/>
      <c r="I6" s="436"/>
      <c r="J6" s="436"/>
      <c r="K6" s="437"/>
    </row>
    <row r="7" spans="1:18" ht="131.25" customHeight="1" thickTop="1" thickBot="1" x14ac:dyDescent="0.3">
      <c r="A7" s="3"/>
      <c r="B7" s="432" t="s">
        <v>3271</v>
      </c>
      <c r="C7" s="433"/>
      <c r="D7" s="433"/>
      <c r="E7" s="433"/>
      <c r="F7" s="433"/>
      <c r="G7" s="433"/>
      <c r="H7" s="433"/>
      <c r="I7" s="433"/>
      <c r="J7" s="433"/>
      <c r="K7" s="434"/>
    </row>
    <row r="8" spans="1:18" ht="22.5" customHeight="1" thickTop="1" thickBot="1" x14ac:dyDescent="0.3">
      <c r="B8" s="301"/>
      <c r="C8" s="301"/>
      <c r="D8" s="301"/>
      <c r="E8" s="301"/>
      <c r="F8" s="301"/>
      <c r="G8" s="301"/>
      <c r="H8" s="301"/>
      <c r="I8" s="301"/>
      <c r="J8" s="301"/>
      <c r="K8" s="301"/>
    </row>
    <row r="9" spans="1:18" ht="19.5" customHeight="1" thickTop="1" thickBot="1" x14ac:dyDescent="0.35">
      <c r="A9" s="3"/>
      <c r="B9" s="435" t="s">
        <v>3272</v>
      </c>
      <c r="C9" s="436"/>
      <c r="D9" s="436"/>
      <c r="E9" s="436"/>
      <c r="F9" s="436"/>
      <c r="G9" s="436"/>
      <c r="H9" s="436"/>
      <c r="I9" s="436"/>
      <c r="J9" s="436"/>
      <c r="K9" s="437"/>
      <c r="L9" s="289"/>
      <c r="M9" s="289"/>
      <c r="N9" s="289"/>
      <c r="O9" s="289"/>
      <c r="P9" s="289"/>
      <c r="Q9" s="289"/>
      <c r="R9" s="289"/>
    </row>
    <row r="10" spans="1:18" ht="32.25" customHeight="1" thickTop="1" thickBot="1" x14ac:dyDescent="0.3">
      <c r="A10" s="3"/>
      <c r="B10" s="441" t="s">
        <v>3273</v>
      </c>
      <c r="C10" s="442"/>
      <c r="D10" s="442"/>
      <c r="E10" s="442"/>
      <c r="F10" s="442"/>
      <c r="G10" s="442"/>
      <c r="H10" s="442"/>
      <c r="I10" s="442"/>
      <c r="J10" s="442"/>
      <c r="K10" s="443"/>
      <c r="L10" s="289"/>
      <c r="M10" s="289"/>
      <c r="N10" s="289"/>
      <c r="O10" s="289"/>
      <c r="P10" s="289"/>
      <c r="Q10" s="289"/>
      <c r="R10" s="289"/>
    </row>
    <row r="11" spans="1:18" ht="15.75" thickBot="1" x14ac:dyDescent="0.3"/>
    <row r="12" spans="1:18" ht="20.25" customHeight="1" thickTop="1" thickBot="1" x14ac:dyDescent="0.35">
      <c r="B12" s="435" t="s">
        <v>3274</v>
      </c>
      <c r="C12" s="436"/>
      <c r="D12" s="436"/>
      <c r="E12" s="436"/>
      <c r="F12" s="436"/>
      <c r="G12" s="436"/>
      <c r="H12" s="436"/>
      <c r="I12" s="436"/>
      <c r="J12" s="436"/>
      <c r="K12" s="437"/>
    </row>
    <row r="13" spans="1:18" ht="33.75" customHeight="1" thickTop="1" x14ac:dyDescent="0.25">
      <c r="B13" s="444" t="s">
        <v>3275</v>
      </c>
      <c r="C13" s="445"/>
      <c r="D13" s="445"/>
      <c r="E13" s="445"/>
      <c r="F13" s="445"/>
      <c r="G13" s="445"/>
      <c r="H13" s="445"/>
      <c r="I13" s="445"/>
      <c r="J13" s="445"/>
      <c r="K13" s="446"/>
      <c r="L13" s="4"/>
    </row>
    <row r="14" spans="1:18" ht="31.5" customHeight="1" thickBot="1" x14ac:dyDescent="0.3">
      <c r="B14" s="438" t="s">
        <v>3276</v>
      </c>
      <c r="C14" s="439"/>
      <c r="D14" s="439"/>
      <c r="E14" s="439"/>
      <c r="F14" s="439"/>
      <c r="G14" s="439"/>
      <c r="H14" s="439"/>
      <c r="I14" s="439"/>
      <c r="J14" s="439"/>
      <c r="K14" s="440"/>
      <c r="L14" s="4"/>
    </row>
    <row r="15" spans="1:18" ht="14.25" customHeight="1" thickTop="1" thickBot="1" x14ac:dyDescent="0.3">
      <c r="B15" s="123"/>
      <c r="C15" s="123"/>
      <c r="D15" s="123"/>
      <c r="E15" s="123"/>
      <c r="F15" s="123"/>
      <c r="G15" s="123"/>
      <c r="H15" s="123"/>
      <c r="I15" s="123"/>
      <c r="J15" s="123"/>
      <c r="K15" s="123"/>
    </row>
    <row r="16" spans="1:18" ht="21" customHeight="1" thickTop="1" thickBot="1" x14ac:dyDescent="0.35">
      <c r="B16" s="409" t="s">
        <v>3277</v>
      </c>
      <c r="C16" s="410"/>
      <c r="D16" s="410"/>
      <c r="E16" s="410"/>
      <c r="F16" s="410"/>
      <c r="G16" s="410"/>
      <c r="H16" s="410"/>
      <c r="I16" s="410"/>
      <c r="J16" s="410"/>
      <c r="K16" s="411"/>
    </row>
    <row r="17" spans="1:11" ht="21" customHeight="1" thickTop="1" thickBot="1" x14ac:dyDescent="0.35">
      <c r="B17" s="214" t="s">
        <v>3278</v>
      </c>
      <c r="C17" s="212"/>
      <c r="D17" s="212"/>
      <c r="E17" s="212"/>
      <c r="F17" s="212"/>
      <c r="G17" s="212"/>
      <c r="H17" s="212"/>
      <c r="I17" s="212"/>
      <c r="J17" s="212"/>
      <c r="K17" s="213"/>
    </row>
    <row r="18" spans="1:11" ht="19.5" customHeight="1" thickTop="1" x14ac:dyDescent="0.25">
      <c r="B18" s="412" t="s">
        <v>3279</v>
      </c>
      <c r="C18" s="413"/>
      <c r="D18" s="413"/>
      <c r="E18" s="413"/>
      <c r="F18" s="413"/>
      <c r="G18" s="413"/>
      <c r="H18" s="413"/>
      <c r="I18" s="413"/>
      <c r="J18" s="413"/>
      <c r="K18" s="414"/>
    </row>
    <row r="19" spans="1:11" ht="93" customHeight="1" x14ac:dyDescent="0.25">
      <c r="B19" s="399" t="s">
        <v>3280</v>
      </c>
      <c r="C19" s="400"/>
      <c r="D19" s="400"/>
      <c r="E19" s="400"/>
      <c r="F19" s="400"/>
      <c r="G19" s="400"/>
      <c r="H19" s="400"/>
      <c r="I19" s="400"/>
      <c r="J19" s="400"/>
      <c r="K19" s="401"/>
    </row>
    <row r="20" spans="1:11" ht="49.5" customHeight="1" x14ac:dyDescent="0.25">
      <c r="B20" s="399" t="s">
        <v>3281</v>
      </c>
      <c r="C20" s="400"/>
      <c r="D20" s="400"/>
      <c r="E20" s="400"/>
      <c r="F20" s="400"/>
      <c r="G20" s="400"/>
      <c r="H20" s="400"/>
      <c r="I20" s="400"/>
      <c r="J20" s="400"/>
      <c r="K20" s="401"/>
    </row>
    <row r="21" spans="1:11" ht="21.75" customHeight="1" x14ac:dyDescent="0.25">
      <c r="B21" s="399" t="s">
        <v>3282</v>
      </c>
      <c r="C21" s="400"/>
      <c r="D21" s="400"/>
      <c r="E21" s="400"/>
      <c r="F21" s="400"/>
      <c r="G21" s="400"/>
      <c r="H21" s="400"/>
      <c r="I21" s="400"/>
      <c r="J21" s="400"/>
      <c r="K21" s="401"/>
    </row>
    <row r="22" spans="1:11" ht="18" customHeight="1" x14ac:dyDescent="0.25">
      <c r="B22" s="399" t="s">
        <v>3283</v>
      </c>
      <c r="C22" s="400"/>
      <c r="D22" s="400"/>
      <c r="E22" s="400"/>
      <c r="F22" s="400"/>
      <c r="G22" s="400"/>
      <c r="H22" s="400"/>
      <c r="I22" s="400"/>
      <c r="J22" s="400"/>
      <c r="K22" s="401"/>
    </row>
    <row r="23" spans="1:11" ht="63" customHeight="1" x14ac:dyDescent="0.25">
      <c r="B23" s="418" t="s">
        <v>3284</v>
      </c>
      <c r="C23" s="419"/>
      <c r="D23" s="419"/>
      <c r="E23" s="419"/>
      <c r="F23" s="419"/>
      <c r="G23" s="419"/>
      <c r="H23" s="419"/>
      <c r="I23" s="419"/>
      <c r="J23" s="419"/>
      <c r="K23" s="420"/>
    </row>
    <row r="24" spans="1:11" ht="95.25" customHeight="1" x14ac:dyDescent="0.25">
      <c r="A24" s="3"/>
      <c r="B24" s="415" t="s">
        <v>3285</v>
      </c>
      <c r="C24" s="416"/>
      <c r="D24" s="416"/>
      <c r="E24" s="416"/>
      <c r="F24" s="416"/>
      <c r="G24" s="416"/>
      <c r="H24" s="416"/>
      <c r="I24" s="416"/>
      <c r="J24" s="416"/>
      <c r="K24" s="417"/>
    </row>
    <row r="25" spans="1:11" ht="48" customHeight="1" thickBot="1" x14ac:dyDescent="0.3">
      <c r="B25" s="403" t="s">
        <v>3286</v>
      </c>
      <c r="C25" s="404"/>
      <c r="D25" s="404"/>
      <c r="E25" s="404"/>
      <c r="F25" s="404"/>
      <c r="G25" s="404"/>
      <c r="H25" s="404"/>
      <c r="I25" s="404"/>
      <c r="J25" s="404"/>
      <c r="K25" s="405"/>
    </row>
    <row r="26" spans="1:11" ht="30.75" customHeight="1" thickBot="1" x14ac:dyDescent="0.3">
      <c r="B26" s="406" t="s">
        <v>3287</v>
      </c>
      <c r="C26" s="407"/>
      <c r="D26" s="407"/>
      <c r="E26" s="407"/>
      <c r="F26" s="407"/>
      <c r="G26" s="407"/>
      <c r="H26" s="407"/>
      <c r="I26" s="407"/>
      <c r="J26" s="407"/>
      <c r="K26" s="408"/>
    </row>
    <row r="27" spans="1:11" ht="30.75" customHeight="1" thickTop="1" thickBot="1" x14ac:dyDescent="0.3">
      <c r="B27" s="165"/>
      <c r="C27" s="165"/>
      <c r="D27" s="165"/>
      <c r="E27" s="165"/>
      <c r="F27" s="165"/>
      <c r="G27" s="165"/>
      <c r="H27" s="165"/>
      <c r="I27" s="165"/>
      <c r="J27" s="165"/>
      <c r="K27" s="165"/>
    </row>
    <row r="28" spans="1:11" ht="22.5" customHeight="1" thickTop="1" thickBot="1" x14ac:dyDescent="0.35">
      <c r="B28" s="409" t="s">
        <v>3288</v>
      </c>
      <c r="C28" s="410"/>
      <c r="D28" s="410"/>
      <c r="E28" s="410"/>
      <c r="F28" s="410"/>
      <c r="G28" s="410"/>
      <c r="H28" s="410"/>
      <c r="I28" s="410"/>
      <c r="J28" s="410"/>
      <c r="K28" s="411"/>
    </row>
    <row r="29" spans="1:11" ht="63.6" customHeight="1" x14ac:dyDescent="0.25">
      <c r="B29" s="412" t="s">
        <v>3289</v>
      </c>
      <c r="C29" s="413"/>
      <c r="D29" s="413"/>
      <c r="E29" s="413"/>
      <c r="F29" s="413"/>
      <c r="G29" s="413"/>
      <c r="H29" s="413"/>
      <c r="I29" s="413"/>
      <c r="J29" s="413"/>
      <c r="K29" s="414"/>
    </row>
    <row r="30" spans="1:11" ht="30.75" customHeight="1" thickTop="1" x14ac:dyDescent="0.25">
      <c r="B30" s="412" t="s">
        <v>3290</v>
      </c>
      <c r="C30" s="413"/>
      <c r="D30" s="413"/>
      <c r="E30" s="413"/>
      <c r="F30" s="413"/>
      <c r="G30" s="413"/>
      <c r="H30" s="413"/>
      <c r="I30" s="413"/>
      <c r="J30" s="413"/>
      <c r="K30" s="414"/>
    </row>
    <row r="31" spans="1:11" ht="50.25" customHeight="1" x14ac:dyDescent="0.25">
      <c r="B31" s="399" t="s">
        <v>3291</v>
      </c>
      <c r="C31" s="400"/>
      <c r="D31" s="400"/>
      <c r="E31" s="400"/>
      <c r="F31" s="400"/>
      <c r="G31" s="400"/>
      <c r="H31" s="400"/>
      <c r="I31" s="400"/>
      <c r="J31" s="400"/>
      <c r="K31" s="401"/>
    </row>
    <row r="32" spans="1:11" ht="78.75" customHeight="1" thickBot="1" x14ac:dyDescent="0.3">
      <c r="B32" s="399" t="s">
        <v>3292</v>
      </c>
      <c r="C32" s="400"/>
      <c r="D32" s="400"/>
      <c r="E32" s="400"/>
      <c r="F32" s="400"/>
      <c r="G32" s="400"/>
      <c r="H32" s="400"/>
      <c r="I32" s="400"/>
      <c r="J32" s="400"/>
      <c r="K32" s="401"/>
    </row>
    <row r="33" spans="2:11" ht="16.5" thickTop="1" thickBot="1" x14ac:dyDescent="0.3">
      <c r="B33" s="402"/>
      <c r="C33" s="402"/>
      <c r="D33" s="402"/>
      <c r="E33" s="402"/>
      <c r="F33" s="402"/>
      <c r="G33" s="402"/>
      <c r="H33" s="402"/>
      <c r="I33" s="402"/>
      <c r="J33" s="402"/>
      <c r="K33" s="402"/>
    </row>
    <row r="34" spans="2:11" ht="31.5" customHeight="1" thickTop="1" x14ac:dyDescent="0.35">
      <c r="B34" s="353" t="s">
        <v>3559</v>
      </c>
    </row>
  </sheetData>
  <sheetProtection algorithmName="SHA-512" hashValue="VCxZAnBe8JQZWRMFwltcS1PTWNaMZ9YiakZXsYoT5Iuj3GbwdvtShGyho110FfhYxHFe4P/ggVxZ1zxNjCMrSg==" saltValue="9yS8pG+WF/lqH6wDtxTXxQ==" spinCount="100000" sheet="1" objects="1" scenarios="1"/>
  <mergeCells count="27">
    <mergeCell ref="B19:K19"/>
    <mergeCell ref="B14:K14"/>
    <mergeCell ref="B16:K16"/>
    <mergeCell ref="B9:K9"/>
    <mergeCell ref="B10:K10"/>
    <mergeCell ref="B13:K13"/>
    <mergeCell ref="B12:K12"/>
    <mergeCell ref="B18:K18"/>
    <mergeCell ref="B4:K4"/>
    <mergeCell ref="B1:K1"/>
    <mergeCell ref="B3:K3"/>
    <mergeCell ref="B2:K2"/>
    <mergeCell ref="B7:K7"/>
    <mergeCell ref="B6:K6"/>
    <mergeCell ref="B21:K21"/>
    <mergeCell ref="B20:K20"/>
    <mergeCell ref="B22:K22"/>
    <mergeCell ref="B33:K33"/>
    <mergeCell ref="B25:K25"/>
    <mergeCell ref="B26:K26"/>
    <mergeCell ref="B28:K28"/>
    <mergeCell ref="B29:K29"/>
    <mergeCell ref="B30:K30"/>
    <mergeCell ref="B31:K31"/>
    <mergeCell ref="B32:K32"/>
    <mergeCell ref="B24:K24"/>
    <mergeCell ref="B23:K23"/>
  </mergeCells>
  <hyperlinks>
    <hyperlink ref="B4" r:id="rId1" display="https://www.environnement.gouv.qc.ca/eau/milieux-humides/Lignes-directrices-contribution-financiere.pdf" xr:uid="{1D7A7C10-86A0-4FFB-87D8-564256032788}"/>
    <hyperlink ref="B4:K4" r:id="rId2" display="https://www.environnement.gouv.qc.ca/eau/milieux-humides/Lignes-directrices-contribution-financiere.pdf" xr:uid="{6AC017FF-16C4-45F3-B92E-2CDB58A84E30}"/>
  </hyperlinks>
  <pageMargins left="0.7" right="0.7" top="0.75" bottom="0.75" header="0.3" footer="0.3"/>
  <pageSetup paperSize="17" scale="73"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N41"/>
  <sheetViews>
    <sheetView showGridLines="0" zoomScale="70" zoomScaleNormal="70" workbookViewId="0">
      <selection activeCell="B25" sqref="B25"/>
    </sheetView>
  </sheetViews>
  <sheetFormatPr baseColWidth="10" defaultColWidth="11.42578125" defaultRowHeight="15" x14ac:dyDescent="0.25"/>
  <cols>
    <col min="1" max="1" width="41.7109375" customWidth="1"/>
    <col min="2" max="11" width="28.7109375" customWidth="1"/>
    <col min="12" max="12" width="26.5703125" customWidth="1"/>
  </cols>
  <sheetData>
    <row r="1" spans="1:14" ht="20.25" thickBot="1" x14ac:dyDescent="0.3">
      <c r="A1" s="217" t="s">
        <v>3293</v>
      </c>
      <c r="B1" s="217"/>
      <c r="C1" s="217"/>
      <c r="D1" s="217"/>
      <c r="E1" s="217"/>
      <c r="F1" s="217"/>
      <c r="G1" s="216"/>
      <c r="H1" s="216"/>
      <c r="I1" s="216"/>
      <c r="J1" s="216"/>
      <c r="K1" s="216"/>
      <c r="L1" s="217"/>
    </row>
    <row r="2" spans="1:14" ht="20.25" thickTop="1" x14ac:dyDescent="0.25">
      <c r="A2" s="233" t="s">
        <v>3294</v>
      </c>
      <c r="B2" s="447"/>
      <c r="C2" s="447"/>
      <c r="D2" s="447"/>
      <c r="E2" s="447"/>
      <c r="F2" s="448"/>
      <c r="G2" s="185"/>
      <c r="H2" s="185"/>
      <c r="I2" s="185"/>
      <c r="J2" s="122"/>
      <c r="K2" s="122"/>
      <c r="L2" s="122"/>
    </row>
    <row r="3" spans="1:14" ht="15" hidden="1" customHeight="1" x14ac:dyDescent="0.25">
      <c r="A3" s="462" t="s">
        <v>3295</v>
      </c>
      <c r="B3" s="462"/>
      <c r="C3" s="463"/>
      <c r="D3" s="231" t="s">
        <v>3296</v>
      </c>
      <c r="E3" s="232" t="s">
        <v>3297</v>
      </c>
      <c r="F3" s="232" t="s">
        <v>3298</v>
      </c>
      <c r="H3" s="185"/>
      <c r="I3" s="185"/>
      <c r="J3" s="260"/>
      <c r="K3" s="260"/>
      <c r="L3" s="260"/>
    </row>
    <row r="4" spans="1:14" ht="15" hidden="1" customHeight="1" x14ac:dyDescent="0.25">
      <c r="A4" s="464"/>
      <c r="B4" s="464"/>
      <c r="C4" s="465"/>
      <c r="D4" s="125"/>
      <c r="E4" s="201"/>
      <c r="F4" s="209"/>
      <c r="H4" s="185"/>
      <c r="I4" s="185"/>
      <c r="J4" s="260"/>
      <c r="K4" s="260"/>
      <c r="L4" s="260"/>
    </row>
    <row r="5" spans="1:14" ht="15" hidden="1" customHeight="1" x14ac:dyDescent="0.25">
      <c r="A5" s="466" t="s">
        <v>3299</v>
      </c>
      <c r="B5" s="466"/>
      <c r="C5" s="467"/>
      <c r="D5" s="197" t="s">
        <v>3</v>
      </c>
      <c r="E5" s="202" t="s">
        <v>3300</v>
      </c>
      <c r="F5" s="206"/>
      <c r="H5" s="185"/>
      <c r="I5" s="185"/>
      <c r="J5" s="260"/>
      <c r="K5" s="260"/>
      <c r="L5" s="260"/>
    </row>
    <row r="6" spans="1:14" ht="0.95" hidden="1" customHeight="1" x14ac:dyDescent="0.25">
      <c r="A6" s="464"/>
      <c r="B6" s="464"/>
      <c r="C6" s="465"/>
      <c r="D6" s="198" t="s">
        <v>10</v>
      </c>
      <c r="E6" s="203" t="s">
        <v>10</v>
      </c>
      <c r="F6" s="205"/>
      <c r="H6" s="185"/>
      <c r="I6" s="185"/>
      <c r="J6" s="260"/>
      <c r="K6" s="260"/>
      <c r="L6" s="260"/>
    </row>
    <row r="7" spans="1:14" ht="15" customHeight="1" x14ac:dyDescent="0.25">
      <c r="A7" s="466" t="s">
        <v>3301</v>
      </c>
      <c r="B7" s="466"/>
      <c r="C7" s="467"/>
      <c r="D7" s="269" t="s">
        <v>3302</v>
      </c>
      <c r="E7" s="200" t="s">
        <v>3303</v>
      </c>
      <c r="F7" s="200" t="s">
        <v>3304</v>
      </c>
      <c r="G7" s="206"/>
      <c r="H7" s="206"/>
      <c r="J7" s="260"/>
      <c r="K7" s="260"/>
      <c r="L7" s="260"/>
    </row>
    <row r="8" spans="1:14" ht="15" customHeight="1" x14ac:dyDescent="0.25">
      <c r="A8" s="464"/>
      <c r="B8" s="464"/>
      <c r="C8" s="465"/>
      <c r="D8" s="270" t="s">
        <v>151</v>
      </c>
      <c r="E8" s="204" t="s">
        <v>152</v>
      </c>
      <c r="F8" s="204" t="s">
        <v>259</v>
      </c>
      <c r="G8" s="205"/>
      <c r="H8" s="205"/>
      <c r="J8" s="260"/>
      <c r="K8" s="260"/>
      <c r="L8" s="260"/>
    </row>
    <row r="9" spans="1:14" ht="17.25" hidden="1" customHeight="1" thickBot="1" x14ac:dyDescent="0.3">
      <c r="A9" s="468" t="s">
        <v>3305</v>
      </c>
      <c r="B9" s="468"/>
      <c r="C9" s="468"/>
      <c r="D9" s="211"/>
      <c r="E9" s="199"/>
      <c r="F9" s="457"/>
      <c r="G9" s="457"/>
      <c r="H9" s="457"/>
      <c r="I9" s="457"/>
      <c r="J9" s="260"/>
      <c r="K9" s="260"/>
      <c r="L9" s="260"/>
    </row>
    <row r="10" spans="1:14" ht="15.75" thickBot="1" x14ac:dyDescent="0.3">
      <c r="A10" s="456"/>
      <c r="B10" s="459"/>
      <c r="C10" s="459"/>
      <c r="D10" s="460"/>
      <c r="E10" s="460"/>
      <c r="F10" s="460"/>
      <c r="G10" s="460"/>
      <c r="H10" s="115"/>
      <c r="I10" s="115"/>
      <c r="J10" s="260"/>
      <c r="K10" s="260"/>
      <c r="L10" s="260"/>
    </row>
    <row r="11" spans="1:14" ht="20.25" thickTop="1" thickBot="1" x14ac:dyDescent="0.3">
      <c r="A11" s="457"/>
      <c r="B11" s="221" t="s">
        <v>3306</v>
      </c>
      <c r="C11" s="222"/>
      <c r="D11" s="222"/>
      <c r="E11" s="222"/>
      <c r="F11" s="222"/>
      <c r="G11" s="222"/>
      <c r="H11" s="222"/>
      <c r="I11" s="222"/>
      <c r="J11" s="222"/>
      <c r="K11" s="271"/>
      <c r="L11" s="260"/>
      <c r="M11" s="104"/>
      <c r="N11" s="104"/>
    </row>
    <row r="12" spans="1:14" ht="17.100000000000001" customHeight="1" thickTop="1" thickBot="1" x14ac:dyDescent="0.3">
      <c r="A12" s="458"/>
      <c r="B12" s="129" t="s">
        <v>3307</v>
      </c>
      <c r="C12" s="110" t="s">
        <v>3308</v>
      </c>
      <c r="D12" s="110" t="s">
        <v>3309</v>
      </c>
      <c r="E12" s="110" t="s">
        <v>3310</v>
      </c>
      <c r="F12" s="110" t="s">
        <v>3311</v>
      </c>
      <c r="G12" s="110" t="s">
        <v>3312</v>
      </c>
      <c r="H12" s="110" t="s">
        <v>3313</v>
      </c>
      <c r="I12" s="110" t="s">
        <v>3314</v>
      </c>
      <c r="J12" s="110" t="s">
        <v>3315</v>
      </c>
      <c r="K12" s="220" t="s">
        <v>3316</v>
      </c>
      <c r="L12" s="223" t="s">
        <v>3317</v>
      </c>
      <c r="M12" s="103"/>
      <c r="N12" s="103"/>
    </row>
    <row r="13" spans="1:14" ht="18" thickTop="1" x14ac:dyDescent="0.3">
      <c r="A13" s="186" t="s">
        <v>3318</v>
      </c>
      <c r="B13" s="152"/>
      <c r="C13" s="153"/>
      <c r="D13" s="153"/>
      <c r="E13" s="153"/>
      <c r="F13" s="153"/>
      <c r="G13" s="153"/>
      <c r="H13" s="153"/>
      <c r="I13" s="153"/>
      <c r="J13" s="153"/>
      <c r="K13" s="153"/>
      <c r="L13" s="219"/>
      <c r="M13" s="103"/>
      <c r="N13" s="103"/>
    </row>
    <row r="14" spans="1:14" ht="17.25" x14ac:dyDescent="0.3">
      <c r="A14" s="186" t="s">
        <v>3319</v>
      </c>
      <c r="B14" s="112" t="s">
        <v>10</v>
      </c>
      <c r="C14" s="111" t="s">
        <v>10</v>
      </c>
      <c r="D14" s="111" t="s">
        <v>10</v>
      </c>
      <c r="E14" s="111" t="s">
        <v>10</v>
      </c>
      <c r="F14" s="111" t="s">
        <v>10</v>
      </c>
      <c r="G14" s="111" t="s">
        <v>10</v>
      </c>
      <c r="H14" s="111" t="s">
        <v>10</v>
      </c>
      <c r="I14" s="111" t="s">
        <v>10</v>
      </c>
      <c r="J14" s="111" t="s">
        <v>10</v>
      </c>
      <c r="K14" s="111" t="s">
        <v>10</v>
      </c>
      <c r="L14" s="218"/>
    </row>
    <row r="15" spans="1:14" ht="17.25" x14ac:dyDescent="0.3">
      <c r="A15" s="186" t="s">
        <v>3320</v>
      </c>
      <c r="B15" s="112" t="s">
        <v>10</v>
      </c>
      <c r="C15" s="111" t="s">
        <v>10</v>
      </c>
      <c r="D15" s="111" t="s">
        <v>10</v>
      </c>
      <c r="E15" s="111" t="s">
        <v>10</v>
      </c>
      <c r="F15" s="111" t="s">
        <v>10</v>
      </c>
      <c r="G15" s="111" t="s">
        <v>10</v>
      </c>
      <c r="H15" s="111" t="s">
        <v>10</v>
      </c>
      <c r="I15" s="111" t="s">
        <v>10</v>
      </c>
      <c r="J15" s="111" t="s">
        <v>10</v>
      </c>
      <c r="K15" s="111" t="s">
        <v>10</v>
      </c>
      <c r="L15" s="218"/>
    </row>
    <row r="16" spans="1:14" ht="27" hidden="1" customHeight="1" x14ac:dyDescent="0.25">
      <c r="A16" s="215" t="s">
        <v>3321</v>
      </c>
      <c r="B16" s="126" t="s">
        <v>10</v>
      </c>
      <c r="C16" s="111" t="s">
        <v>10</v>
      </c>
      <c r="D16" s="111" t="s">
        <v>10</v>
      </c>
      <c r="E16" s="210" t="s">
        <v>10</v>
      </c>
      <c r="F16" s="113" t="s">
        <v>10</v>
      </c>
      <c r="G16" s="113" t="s">
        <v>10</v>
      </c>
      <c r="H16" s="113" t="s">
        <v>10</v>
      </c>
      <c r="I16" s="113" t="s">
        <v>10</v>
      </c>
      <c r="J16" s="111" t="s">
        <v>10</v>
      </c>
      <c r="K16" s="111" t="s">
        <v>10</v>
      </c>
      <c r="L16" s="218"/>
    </row>
    <row r="17" spans="1:12" ht="17.25" x14ac:dyDescent="0.3">
      <c r="A17" s="186" t="s">
        <v>3322</v>
      </c>
      <c r="B17" s="126" t="s">
        <v>11</v>
      </c>
      <c r="C17" s="111" t="s">
        <v>11</v>
      </c>
      <c r="D17" s="111" t="s">
        <v>11</v>
      </c>
      <c r="E17" s="111" t="s">
        <v>11</v>
      </c>
      <c r="F17" s="111" t="s">
        <v>11</v>
      </c>
      <c r="G17" s="111" t="s">
        <v>11</v>
      </c>
      <c r="H17" s="111" t="s">
        <v>11</v>
      </c>
      <c r="I17" s="111" t="s">
        <v>11</v>
      </c>
      <c r="J17" s="111" t="s">
        <v>11</v>
      </c>
      <c r="K17" s="111" t="s">
        <v>11</v>
      </c>
      <c r="L17" s="218"/>
    </row>
    <row r="18" spans="1:12" ht="18.75" x14ac:dyDescent="0.35">
      <c r="A18" s="186" t="s">
        <v>3323</v>
      </c>
      <c r="B18" s="345" t="str">
        <f t="shared" ref="B18:K18" si="0">IFERROR(IF(B$14="Milieu_humide_isolé",SMALL(B$29:B$31,1),(IF(B$14="Milieu_hydrique",IF(B$32="Choisir…","Lignes_29:32",B$32),"Lignes_29:32"))),"Lignes_29:32")</f>
        <v>Lignes_29:32</v>
      </c>
      <c r="C18" s="346" t="str">
        <f t="shared" si="0"/>
        <v>Lignes_29:32</v>
      </c>
      <c r="D18" s="346" t="str">
        <f t="shared" si="0"/>
        <v>Lignes_29:32</v>
      </c>
      <c r="E18" s="346" t="str">
        <f t="shared" si="0"/>
        <v>Lignes_29:32</v>
      </c>
      <c r="F18" s="346" t="str">
        <f t="shared" si="0"/>
        <v>Lignes_29:32</v>
      </c>
      <c r="G18" s="346" t="str">
        <f t="shared" si="0"/>
        <v>Lignes_29:32</v>
      </c>
      <c r="H18" s="346" t="str">
        <f t="shared" si="0"/>
        <v>Lignes_29:32</v>
      </c>
      <c r="I18" s="346" t="str">
        <f t="shared" si="0"/>
        <v>Lignes_29:32</v>
      </c>
      <c r="J18" s="346" t="str">
        <f t="shared" si="0"/>
        <v>Lignes_29:32</v>
      </c>
      <c r="K18" s="346" t="str">
        <f t="shared" si="0"/>
        <v>Lignes_29:32</v>
      </c>
      <c r="L18" s="114"/>
    </row>
    <row r="19" spans="1:12" ht="17.25" x14ac:dyDescent="0.3">
      <c r="A19" s="186" t="s">
        <v>3324</v>
      </c>
      <c r="B19" s="345" t="str">
        <f t="shared" ref="B19:K19" si="1">IFERROR(IF(B$14="Milieu_humide_isolé",SMALL(B33:B35,1),IF(B$14="Milieu_hydrique",SMALL(B36:B40,1),"Lignes_33:40")),"Lignes_33:40")</f>
        <v>Lignes_33:40</v>
      </c>
      <c r="C19" s="346" t="str">
        <f t="shared" si="1"/>
        <v>Lignes_33:40</v>
      </c>
      <c r="D19" s="346" t="str">
        <f t="shared" si="1"/>
        <v>Lignes_33:40</v>
      </c>
      <c r="E19" s="346" t="str">
        <f t="shared" si="1"/>
        <v>Lignes_33:40</v>
      </c>
      <c r="F19" s="346" t="str">
        <f t="shared" si="1"/>
        <v>Lignes_33:40</v>
      </c>
      <c r="G19" s="346" t="str">
        <f t="shared" si="1"/>
        <v>Lignes_33:40</v>
      </c>
      <c r="H19" s="346" t="str">
        <f t="shared" si="1"/>
        <v>Lignes_33:40</v>
      </c>
      <c r="I19" s="346" t="str">
        <f t="shared" si="1"/>
        <v>Lignes_33:40</v>
      </c>
      <c r="J19" s="346" t="str">
        <f t="shared" si="1"/>
        <v>Lignes_33:40</v>
      </c>
      <c r="K19" s="346" t="str">
        <f t="shared" si="1"/>
        <v>Lignes_33:40</v>
      </c>
      <c r="L19" s="114"/>
    </row>
    <row r="20" spans="1:12" ht="17.25" x14ac:dyDescent="0.3">
      <c r="A20" s="186" t="s">
        <v>3325</v>
      </c>
      <c r="B20" s="124">
        <v>0</v>
      </c>
      <c r="C20" s="124">
        <v>0</v>
      </c>
      <c r="D20" s="124">
        <v>0</v>
      </c>
      <c r="E20" s="124">
        <v>0</v>
      </c>
      <c r="F20" s="124">
        <v>0</v>
      </c>
      <c r="G20" s="124">
        <v>0</v>
      </c>
      <c r="H20" s="124">
        <v>0</v>
      </c>
      <c r="I20" s="124">
        <v>0</v>
      </c>
      <c r="J20" s="124">
        <v>0</v>
      </c>
      <c r="K20" s="124">
        <v>0</v>
      </c>
      <c r="L20" s="114"/>
    </row>
    <row r="21" spans="1:12" ht="17.25" x14ac:dyDescent="0.3">
      <c r="A21" s="186" t="s">
        <v>3326</v>
      </c>
      <c r="B21" s="347" t="str">
        <f>IFERROR((VLOOKUP($F$8,'Valeurs R et vt'!$C$2:$F$1224,IF(B$14="Milieu_humide_isolé",2,(IF(B$14="milieu_hydrique",3,0))),FALSE)),"Choisir mun./milieu")</f>
        <v>Choisir mun./milieu</v>
      </c>
      <c r="C21" s="348" t="str">
        <f>IFERROR((VLOOKUP($F$8,'Valeurs R et vt'!$C$2:$F$1224,IF(C$14="Milieu_humide_isolé",2,(IF(C$14="milieu_hydrique",3,0))),FALSE)),"Choisir mun./milieu")</f>
        <v>Choisir mun./milieu</v>
      </c>
      <c r="D21" s="348" t="str">
        <f>IFERROR((VLOOKUP($F$8,'Valeurs R et vt'!$C$2:$F$1224,IF(D$14="Milieu_humide_isolé",2,(IF(D$14="milieu_hydrique",3,0))),FALSE)),"Choisir mun./milieu")</f>
        <v>Choisir mun./milieu</v>
      </c>
      <c r="E21" s="348" t="str">
        <f>IFERROR((VLOOKUP($F$8,'Valeurs R et vt'!$C$2:$F$1224,IF(E$14="Milieu_humide_isolé",2,(IF(E$14="milieu_hydrique",3,0))),FALSE)),"Choisir mun./milieu")</f>
        <v>Choisir mun./milieu</v>
      </c>
      <c r="F21" s="348" t="str">
        <f>IFERROR((VLOOKUP($F$8,'Valeurs R et vt'!$C$2:$F$1224,IF(F$14="Milieu_humide_isolé",2,(IF(F$14="milieu_hydrique",3,0))),FALSE)),"Choisir mun./milieu")</f>
        <v>Choisir mun./milieu</v>
      </c>
      <c r="G21" s="348" t="str">
        <f>IFERROR((VLOOKUP($F$8,'Valeurs R et vt'!$C$2:$F$1224,IF(G$14="Milieu_humide_isolé",2,(IF(G$14="milieu_hydrique",3,0))),FALSE)),"Choisir mun./milieu")</f>
        <v>Choisir mun./milieu</v>
      </c>
      <c r="H21" s="348" t="str">
        <f>IFERROR((VLOOKUP($F$8,'Valeurs R et vt'!$C$2:$F$1224,IF(H$14="Milieu_humide_isolé",2,(IF(H$14="milieu_hydrique",3,0))),FALSE)),"Choisir mun./milieu")</f>
        <v>Choisir mun./milieu</v>
      </c>
      <c r="I21" s="348" t="str">
        <f>IFERROR((VLOOKUP($F$8,'Valeurs R et vt'!$C$2:$F$1224,IF(I$14="Milieu_humide_isolé",2,(IF(I$14="milieu_hydrique",3,0))),FALSE)),"Choisir mun./milieu")</f>
        <v>Choisir mun./milieu</v>
      </c>
      <c r="J21" s="348" t="str">
        <f>IFERROR((VLOOKUP($F$8,'Valeurs R et vt'!$C$2:$F$1224,IF(J$14="Milieu_humide_isolé",2,(IF(J$14="milieu_hydrique",3,0))),FALSE)),"Choisir mun./milieu")</f>
        <v>Choisir mun./milieu</v>
      </c>
      <c r="K21" s="348" t="str">
        <f>IFERROR((VLOOKUP($F$8,'Valeurs R et vt'!$C$2:$F$1224,IF(K$14="Milieu_humide_isolé",2,(IF(K$14="milieu_hydrique",3,0))),FALSE)),"Choisir mun./milieu")</f>
        <v>Choisir mun./milieu</v>
      </c>
      <c r="L21" s="114"/>
    </row>
    <row r="22" spans="1:12" ht="17.25" x14ac:dyDescent="0.3">
      <c r="A22" s="186" t="s">
        <v>3327</v>
      </c>
      <c r="B22" s="349" t="str">
        <f>IFERROR(((IF(B$17="non",VLOOKUP($F$8,'Valeurs R et vt'!$C$2:$F$1224,4,FALSE),(IF(B$21&gt;0,0.9389,0))))),"Choisir municipalité")</f>
        <v>Choisir municipalité</v>
      </c>
      <c r="C22" s="349" t="str">
        <f>IFERROR(((IF(C$17="non",VLOOKUP($F$8,'Valeurs R et vt'!$C$2:$F$1224,4,FALSE),(IF(C$21&gt;0,0.9389,0))))),"Choisir municipalité")</f>
        <v>Choisir municipalité</v>
      </c>
      <c r="D22" s="349" t="str">
        <f>IFERROR(((IF(D$17="non",VLOOKUP($F$8,'Valeurs R et vt'!$C$2:$F$1224,4,FALSE),(IF(D$21&gt;0,0.9389,0))))),"Choisir municipalité")</f>
        <v>Choisir municipalité</v>
      </c>
      <c r="E22" s="349" t="str">
        <f>IFERROR(((IF(E$17="non",VLOOKUP($F$8,'Valeurs R et vt'!$C$2:$F$1224,4,FALSE),(IF(E$21&gt;0,0.9389,0))))),"Choisir municipalité")</f>
        <v>Choisir municipalité</v>
      </c>
      <c r="F22" s="349" t="str">
        <f>IFERROR(((IF(F$17="non",VLOOKUP($F$8,'Valeurs R et vt'!$C$2:$F$1224,4,FALSE),(IF(F$21&gt;0,0.9389,0))))),"Choisir municipalité")</f>
        <v>Choisir municipalité</v>
      </c>
      <c r="G22" s="349" t="str">
        <f>IFERROR(((IF(G$17="non",VLOOKUP($F$8,'Valeurs R et vt'!$C$2:$F$1224,4,FALSE),(IF(G$21&gt;0,0.9389,0))))),"Choisir municipalité")</f>
        <v>Choisir municipalité</v>
      </c>
      <c r="H22" s="349" t="str">
        <f>IFERROR(((IF(H$17="non",VLOOKUP($F$8,'Valeurs R et vt'!$C$2:$F$1224,4,FALSE),(IF(H$21&gt;0,0.9389,0))))),"Choisir municipalité")</f>
        <v>Choisir municipalité</v>
      </c>
      <c r="I22" s="349" t="str">
        <f>IFERROR(((IF(I$17="non",VLOOKUP($F$8,'Valeurs R et vt'!$C$2:$F$1224,4,FALSE),(IF(I$21&gt;0,0.9389,0))))),"Choisir municipalité")</f>
        <v>Choisir municipalité</v>
      </c>
      <c r="J22" s="349" t="str">
        <f>IFERROR(((IF(J$17="non",VLOOKUP($F$8,'Valeurs R et vt'!$C$2:$F$1224,4,FALSE),(IF(J$21&gt;0,0.9389,0))))),"Choisir municipalité")</f>
        <v>Choisir municipalité</v>
      </c>
      <c r="K22" s="349" t="str">
        <f>IFERROR(((IF(K$17="non",VLOOKUP($F$8,'Valeurs R et vt'!$C$2:$F$1224,4,FALSE),(IF(K$21&gt;0,0.9389,0))))),"Choisir municipalité")</f>
        <v>Choisir municipalité</v>
      </c>
      <c r="L22" s="114"/>
    </row>
    <row r="23" spans="1:12" ht="17.25" x14ac:dyDescent="0.3">
      <c r="A23" s="186" t="s">
        <v>3328</v>
      </c>
      <c r="B23" s="116"/>
      <c r="C23" s="117"/>
      <c r="D23" s="117"/>
      <c r="E23" s="117"/>
      <c r="F23" s="117"/>
      <c r="G23" s="117"/>
      <c r="H23" s="117"/>
      <c r="I23" s="117"/>
      <c r="J23" s="117"/>
      <c r="K23" s="117"/>
      <c r="L23" s="350">
        <f>SUM(B23:K23)</f>
        <v>0</v>
      </c>
    </row>
    <row r="24" spans="1:12" ht="18" thickBot="1" x14ac:dyDescent="0.35">
      <c r="A24" s="186" t="s">
        <v>3329</v>
      </c>
      <c r="B24" s="118"/>
      <c r="C24" s="119"/>
      <c r="D24" s="119"/>
      <c r="E24" s="119"/>
      <c r="F24" s="119"/>
      <c r="G24" s="119"/>
      <c r="H24" s="119"/>
      <c r="I24" s="119"/>
      <c r="J24" s="119"/>
      <c r="K24" s="119"/>
      <c r="L24" s="350">
        <f>SUM(B24:K24)</f>
        <v>0</v>
      </c>
    </row>
    <row r="25" spans="1:12" s="1" customFormat="1" ht="18.75" thickTop="1" thickBot="1" x14ac:dyDescent="0.35">
      <c r="A25" s="187" t="s">
        <v>3330</v>
      </c>
      <c r="B25" s="351">
        <f>IFERROR((((24*((B18-(B18*(IF(B$19="Choisir…",0,B$19))))+B20)*B$21)+B22)*(IF(B23-B24&gt;0,B23-B24,0))),0)</f>
        <v>0</v>
      </c>
      <c r="C25" s="351">
        <f t="shared" ref="C25:K25" si="2">IFERROR((((24*((C18-(C18*(IF(C$19="Choisir…",0,C$19))))+C20)*C$21)+C22)*(IF(C23-C24&gt;0,C23-C24,0))),0)</f>
        <v>0</v>
      </c>
      <c r="D25" s="351">
        <f t="shared" si="2"/>
        <v>0</v>
      </c>
      <c r="E25" s="351">
        <f t="shared" si="2"/>
        <v>0</v>
      </c>
      <c r="F25" s="351">
        <f t="shared" si="2"/>
        <v>0</v>
      </c>
      <c r="G25" s="351">
        <f t="shared" si="2"/>
        <v>0</v>
      </c>
      <c r="H25" s="351">
        <f t="shared" si="2"/>
        <v>0</v>
      </c>
      <c r="I25" s="351">
        <f t="shared" si="2"/>
        <v>0</v>
      </c>
      <c r="J25" s="351">
        <f t="shared" si="2"/>
        <v>0</v>
      </c>
      <c r="K25" s="351">
        <f t="shared" si="2"/>
        <v>0</v>
      </c>
      <c r="L25" s="352">
        <f>SUMIF(B25:K25,"&gt;0",B25:K25)</f>
        <v>0</v>
      </c>
    </row>
    <row r="26" spans="1:12" s="1" customFormat="1" ht="15.75" thickTop="1" x14ac:dyDescent="0.25">
      <c r="A26" s="461"/>
      <c r="B26" s="461"/>
      <c r="C26" s="461"/>
      <c r="D26" s="461"/>
      <c r="E26" s="461"/>
      <c r="F26" s="461"/>
      <c r="G26" s="461"/>
      <c r="H26" s="461"/>
      <c r="I26" s="461"/>
      <c r="J26" s="461"/>
      <c r="K26" s="461"/>
      <c r="L26"/>
    </row>
    <row r="27" spans="1:12" ht="15.75" thickBot="1" x14ac:dyDescent="0.3">
      <c r="A27" s="461"/>
      <c r="B27" s="461"/>
      <c r="C27" s="461"/>
      <c r="D27" s="461"/>
      <c r="E27" s="461"/>
      <c r="F27" s="461"/>
      <c r="G27" s="461"/>
      <c r="H27" s="461"/>
      <c r="I27" s="461"/>
      <c r="J27" s="461"/>
      <c r="K27" s="461"/>
    </row>
    <row r="28" spans="1:12" ht="18.75" thickTop="1" thickBot="1" x14ac:dyDescent="0.3">
      <c r="B28" s="221" t="s">
        <v>3331</v>
      </c>
      <c r="C28" s="222"/>
      <c r="D28" s="222"/>
      <c r="E28" s="222"/>
      <c r="F28" s="222"/>
      <c r="G28" s="222"/>
      <c r="H28" s="222"/>
      <c r="I28" s="222"/>
      <c r="J28" s="222"/>
      <c r="K28" s="276"/>
    </row>
    <row r="29" spans="1:12" ht="15.75" thickTop="1" x14ac:dyDescent="0.25">
      <c r="A29" s="453" t="s">
        <v>3332</v>
      </c>
      <c r="B29" s="224" t="s">
        <v>121</v>
      </c>
      <c r="C29" s="154" t="s">
        <v>121</v>
      </c>
      <c r="D29" s="154" t="s">
        <v>121</v>
      </c>
      <c r="E29" s="154" t="s">
        <v>121</v>
      </c>
      <c r="F29" s="154" t="s">
        <v>3333</v>
      </c>
      <c r="G29" s="154" t="s">
        <v>3333</v>
      </c>
      <c r="H29" s="154" t="s">
        <v>3333</v>
      </c>
      <c r="I29" s="154" t="s">
        <v>3333</v>
      </c>
      <c r="J29" s="154" t="s">
        <v>3333</v>
      </c>
      <c r="K29" s="277" t="s">
        <v>121</v>
      </c>
    </row>
    <row r="30" spans="1:12" x14ac:dyDescent="0.25">
      <c r="A30" s="454"/>
      <c r="B30" s="155" t="s">
        <v>122</v>
      </c>
      <c r="C30" s="156" t="s">
        <v>122</v>
      </c>
      <c r="D30" s="156" t="s">
        <v>122</v>
      </c>
      <c r="E30" s="156" t="s">
        <v>122</v>
      </c>
      <c r="F30" s="156" t="s">
        <v>3334</v>
      </c>
      <c r="G30" s="156" t="s">
        <v>3334</v>
      </c>
      <c r="H30" s="156" t="s">
        <v>122</v>
      </c>
      <c r="I30" s="156" t="s">
        <v>122</v>
      </c>
      <c r="J30" s="156" t="s">
        <v>3334</v>
      </c>
      <c r="K30" s="278" t="s">
        <v>3334</v>
      </c>
    </row>
    <row r="31" spans="1:12" ht="15.75" thickBot="1" x14ac:dyDescent="0.3">
      <c r="A31" s="455"/>
      <c r="B31" s="157" t="s">
        <v>123</v>
      </c>
      <c r="C31" s="158" t="s">
        <v>123</v>
      </c>
      <c r="D31" s="158" t="s">
        <v>3335</v>
      </c>
      <c r="E31" s="158" t="s">
        <v>3335</v>
      </c>
      <c r="F31" s="158" t="s">
        <v>123</v>
      </c>
      <c r="G31" s="158" t="s">
        <v>3335</v>
      </c>
      <c r="H31" s="158" t="s">
        <v>3335</v>
      </c>
      <c r="I31" s="158" t="s">
        <v>3335</v>
      </c>
      <c r="J31" s="158" t="s">
        <v>3335</v>
      </c>
      <c r="K31" s="279" t="s">
        <v>3335</v>
      </c>
    </row>
    <row r="32" spans="1:12" ht="18.75" thickTop="1" thickBot="1" x14ac:dyDescent="0.35">
      <c r="A32" s="188" t="s">
        <v>3336</v>
      </c>
      <c r="B32" s="163" t="s">
        <v>10</v>
      </c>
      <c r="C32" s="162" t="s">
        <v>10</v>
      </c>
      <c r="D32" s="164" t="s">
        <v>10</v>
      </c>
      <c r="E32" s="164" t="s">
        <v>10</v>
      </c>
      <c r="F32" s="164" t="s">
        <v>10</v>
      </c>
      <c r="G32" s="164" t="s">
        <v>10</v>
      </c>
      <c r="H32" s="164" t="s">
        <v>10</v>
      </c>
      <c r="I32" s="164" t="s">
        <v>10</v>
      </c>
      <c r="J32" s="164" t="s">
        <v>10</v>
      </c>
      <c r="K32" s="280" t="s">
        <v>10</v>
      </c>
    </row>
    <row r="33" spans="1:11" ht="15.75" thickTop="1" x14ac:dyDescent="0.25">
      <c r="A33" s="452" t="s">
        <v>3337</v>
      </c>
      <c r="B33" s="225" t="s">
        <v>126</v>
      </c>
      <c r="C33" s="154" t="s">
        <v>126</v>
      </c>
      <c r="D33" s="154" t="s">
        <v>126</v>
      </c>
      <c r="E33" s="154" t="s">
        <v>3338</v>
      </c>
      <c r="F33" s="154" t="s">
        <v>3338</v>
      </c>
      <c r="G33" s="154" t="s">
        <v>3338</v>
      </c>
      <c r="H33" s="154" t="s">
        <v>3338</v>
      </c>
      <c r="I33" s="154" t="s">
        <v>3338</v>
      </c>
      <c r="J33" s="154" t="s">
        <v>3338</v>
      </c>
      <c r="K33" s="277" t="s">
        <v>126</v>
      </c>
    </row>
    <row r="34" spans="1:11" x14ac:dyDescent="0.25">
      <c r="A34" s="450"/>
      <c r="B34" s="155" t="s">
        <v>127</v>
      </c>
      <c r="C34" s="156" t="s">
        <v>127</v>
      </c>
      <c r="D34" s="156" t="s">
        <v>127</v>
      </c>
      <c r="E34" s="156" t="s">
        <v>127</v>
      </c>
      <c r="F34" s="156" t="s">
        <v>127</v>
      </c>
      <c r="G34" s="156" t="s">
        <v>3339</v>
      </c>
      <c r="H34" s="156" t="s">
        <v>3339</v>
      </c>
      <c r="I34" s="156" t="s">
        <v>3339</v>
      </c>
      <c r="J34" s="156" t="s">
        <v>3339</v>
      </c>
      <c r="K34" s="278" t="s">
        <v>3339</v>
      </c>
    </row>
    <row r="35" spans="1:11" ht="15.75" thickBot="1" x14ac:dyDescent="0.3">
      <c r="A35" s="450"/>
      <c r="B35" s="157" t="s">
        <v>128</v>
      </c>
      <c r="C35" s="158" t="s">
        <v>128</v>
      </c>
      <c r="D35" s="158" t="s">
        <v>3340</v>
      </c>
      <c r="E35" s="158" t="s">
        <v>3340</v>
      </c>
      <c r="F35" s="158" t="s">
        <v>3340</v>
      </c>
      <c r="G35" s="158" t="s">
        <v>3340</v>
      </c>
      <c r="H35" s="158" t="s">
        <v>128</v>
      </c>
      <c r="I35" s="158" t="s">
        <v>128</v>
      </c>
      <c r="J35" s="158" t="s">
        <v>3340</v>
      </c>
      <c r="K35" s="279" t="s">
        <v>3340</v>
      </c>
    </row>
    <row r="36" spans="1:11" ht="15.75" thickTop="1" x14ac:dyDescent="0.25">
      <c r="A36" s="449" t="s">
        <v>3341</v>
      </c>
      <c r="B36" s="194" t="s">
        <v>126</v>
      </c>
      <c r="C36" s="226" t="s">
        <v>126</v>
      </c>
      <c r="D36" s="195" t="s">
        <v>126</v>
      </c>
      <c r="E36" s="195" t="s">
        <v>126</v>
      </c>
      <c r="F36" s="195" t="s">
        <v>3338</v>
      </c>
      <c r="G36" s="195" t="s">
        <v>126</v>
      </c>
      <c r="H36" s="195" t="s">
        <v>3338</v>
      </c>
      <c r="I36" s="195" t="s">
        <v>3338</v>
      </c>
      <c r="J36" s="195" t="s">
        <v>3338</v>
      </c>
      <c r="K36" s="281" t="s">
        <v>3338</v>
      </c>
    </row>
    <row r="37" spans="1:11" x14ac:dyDescent="0.25">
      <c r="A37" s="450"/>
      <c r="B37" s="155" t="s">
        <v>128</v>
      </c>
      <c r="C37" s="156" t="s">
        <v>128</v>
      </c>
      <c r="D37" s="156" t="s">
        <v>128</v>
      </c>
      <c r="E37" s="156" t="s">
        <v>3340</v>
      </c>
      <c r="F37" s="156" t="s">
        <v>3340</v>
      </c>
      <c r="G37" s="156" t="s">
        <v>3340</v>
      </c>
      <c r="H37" s="156" t="s">
        <v>3340</v>
      </c>
      <c r="I37" s="156" t="s">
        <v>128</v>
      </c>
      <c r="J37" s="156" t="s">
        <v>128</v>
      </c>
      <c r="K37" s="278" t="s">
        <v>3340</v>
      </c>
    </row>
    <row r="38" spans="1:11" ht="15.75" thickBot="1" x14ac:dyDescent="0.3">
      <c r="A38" s="451"/>
      <c r="B38" s="159" t="s">
        <v>127</v>
      </c>
      <c r="C38" s="160" t="s">
        <v>127</v>
      </c>
      <c r="D38" s="160" t="s">
        <v>3339</v>
      </c>
      <c r="E38" s="160" t="s">
        <v>3339</v>
      </c>
      <c r="F38" s="160" t="s">
        <v>3339</v>
      </c>
      <c r="G38" s="160" t="s">
        <v>3339</v>
      </c>
      <c r="H38" s="160" t="s">
        <v>3339</v>
      </c>
      <c r="I38" s="160" t="s">
        <v>3339</v>
      </c>
      <c r="J38" s="160" t="s">
        <v>3339</v>
      </c>
      <c r="K38" s="282" t="s">
        <v>3339</v>
      </c>
    </row>
    <row r="39" spans="1:11" ht="18.75" thickTop="1" thickBot="1" x14ac:dyDescent="0.35">
      <c r="A39" s="189" t="s">
        <v>3342</v>
      </c>
      <c r="B39" s="166" t="s">
        <v>10</v>
      </c>
      <c r="C39" s="167" t="s">
        <v>10</v>
      </c>
      <c r="D39" s="167" t="s">
        <v>10</v>
      </c>
      <c r="E39" s="167" t="s">
        <v>10</v>
      </c>
      <c r="F39" s="167" t="s">
        <v>10</v>
      </c>
      <c r="G39" s="167" t="s">
        <v>10</v>
      </c>
      <c r="H39" s="167" t="s">
        <v>10</v>
      </c>
      <c r="I39" s="167" t="s">
        <v>10</v>
      </c>
      <c r="J39" s="167" t="s">
        <v>10</v>
      </c>
      <c r="K39" s="283" t="s">
        <v>10</v>
      </c>
    </row>
    <row r="40" spans="1:11" ht="18.75" thickTop="1" thickBot="1" x14ac:dyDescent="0.35">
      <c r="A40" s="190" t="s">
        <v>3343</v>
      </c>
      <c r="B40" s="161" t="s">
        <v>10</v>
      </c>
      <c r="C40" s="162" t="s">
        <v>10</v>
      </c>
      <c r="D40" s="162" t="s">
        <v>10</v>
      </c>
      <c r="E40" s="162" t="s">
        <v>10</v>
      </c>
      <c r="F40" s="162" t="s">
        <v>10</v>
      </c>
      <c r="G40" s="162" t="s">
        <v>10</v>
      </c>
      <c r="H40" s="162" t="s">
        <v>10</v>
      </c>
      <c r="I40" s="162" t="s">
        <v>10</v>
      </c>
      <c r="J40" s="162" t="s">
        <v>10</v>
      </c>
      <c r="K40" s="284" t="s">
        <v>10</v>
      </c>
    </row>
    <row r="41" spans="1:11" ht="15.75" thickTop="1" x14ac:dyDescent="0.25"/>
  </sheetData>
  <sheetProtection algorithmName="SHA-512" hashValue="Q6P0EUCxRUbphGPZj3O/Ah924iSRViCN49/2GOg0ZmMnHUczEZqqnngfhb+w7IJjQxZzX5Sx1WyL1qXS+xbwCQ==" saltValue="j8mA0Cxdy0hl/ek4X90U+w==" spinCount="100000" sheet="1" objects="1" scenarios="1"/>
  <mergeCells count="12">
    <mergeCell ref="B2:F2"/>
    <mergeCell ref="A36:A38"/>
    <mergeCell ref="A33:A35"/>
    <mergeCell ref="A29:A31"/>
    <mergeCell ref="A10:A12"/>
    <mergeCell ref="B10:G10"/>
    <mergeCell ref="A26:K27"/>
    <mergeCell ref="A3:C4"/>
    <mergeCell ref="A5:C6"/>
    <mergeCell ref="A7:C8"/>
    <mergeCell ref="A9:C9"/>
    <mergeCell ref="F9:I9"/>
  </mergeCells>
  <dataValidations xWindow="575" yWindow="429" count="34">
    <dataValidation type="list" allowBlank="1" showInputMessage="1" showErrorMessage="1" sqref="D8" xr:uid="{00000000-0002-0000-0400-000000000000}">
      <formula1>Choisir_région_admin._…REG_ADM</formula1>
    </dataValidation>
    <dataValidation type="decimal" allowBlank="1" showInputMessage="1" showErrorMessage="1" prompt="Degrés décimaux_x000a_(NAD83)" sqref="D4" xr:uid="{00000000-0002-0000-0400-000001000000}">
      <formula1>44</formula1>
      <formula2>64</formula2>
    </dataValidation>
    <dataValidation type="decimal" allowBlank="1" showInputMessage="1" showErrorMessage="1" prompt="Degrés décimaux _x000a_négatifs (-)_x000a_(NAD83)" sqref="E4" xr:uid="{00000000-0002-0000-0400-000002000000}">
      <formula1>-80</formula1>
      <formula2>-56</formula2>
    </dataValidation>
    <dataValidation type="list" allowBlank="1" showInputMessage="1" showErrorMessage="1" sqref="D6" xr:uid="{00000000-0002-0000-0400-000003000000}">
      <formula1>ZGIE</formula1>
    </dataValidation>
    <dataValidation type="whole" operator="greaterThan" showInputMessage="1" showErrorMessage="1" sqref="E9" xr:uid="{00000000-0002-0000-0400-000004000000}">
      <formula1>0</formula1>
    </dataValidation>
    <dataValidation allowBlank="1" showInputMessage="1" showErrorMessage="1" prompt="Nombres entiers seulement_x000a_(en m²)_x000a_" sqref="A23:A24" xr:uid="{00000000-0002-0000-0400-000005000000}"/>
    <dataValidation allowBlank="1" showInputMessage="1" showErrorMessage="1" prompt="Sont saisis automatiquement après avoir sélectionné la municipalité" sqref="A21:A22" xr:uid="{00000000-0002-0000-0400-000006000000}"/>
    <dataValidation allowBlank="1" showInputMessage="1" showErrorMessage="1" prompt="Sélectionner d'abord _x000a_&quot;Milieu humide ou hydrique&quot;" sqref="A15:A16 A18" xr:uid="{00000000-0002-0000-0400-000007000000}"/>
    <dataValidation allowBlank="1" showInputMessage="1" showErrorMessage="1" prompt="Sélectionner d'abord le &quot;Milieu humide ou hydrique&quot;" sqref="A19" xr:uid="{00000000-0002-0000-0400-000008000000}"/>
    <dataValidation allowBlank="1" showInputMessage="1" showErrorMessage="1" prompt="Se calcul automatiquement" sqref="A25:A26" xr:uid="{00000000-0002-0000-0400-000009000000}"/>
    <dataValidation allowBlank="1" showInputMessage="1" showErrorMessage="1" prompt="Sélectionner _x000a_0,5 pour un remblai sur toute la largeur du littoral;_x000a_0,1 pour un ouvrage transversal qui empêche la libre circulation des poissons ou des sédiments" sqref="A20" xr:uid="{00000000-0002-0000-0400-00000A000000}"/>
    <dataValidation allowBlank="1" showInputMessage="1" showErrorMessage="1" prompt="Sélectionner pour modifier vt" sqref="A17" xr:uid="{00000000-0002-0000-0400-00000B000000}"/>
    <dataValidation type="date" operator="greaterThanOrEqual" allowBlank="1" showInputMessage="1" showErrorMessage="1" prompt="Date de l'émission de l'avis de contribution financière" sqref="F4" xr:uid="{00000000-0002-0000-0400-00000C000000}">
      <formula1>42736</formula1>
    </dataValidation>
    <dataValidation type="list" allowBlank="1" showInputMessage="1" showErrorMessage="1" sqref="E6" xr:uid="{00000000-0002-0000-0400-00000D000000}">
      <formula1>INDIRECT($D$6)</formula1>
    </dataValidation>
    <dataValidation type="list" allowBlank="1" showInputMessage="1" showErrorMessage="1" sqref="E8" xr:uid="{00000000-0002-0000-0400-00000E000000}">
      <formula1>INDIRECT($D$8)</formula1>
    </dataValidation>
    <dataValidation type="list" allowBlank="1" showInputMessage="1" showErrorMessage="1" sqref="F8" xr:uid="{00000000-0002-0000-0400-00000F000000}">
      <formula1>INDIRECT($E$8)</formula1>
    </dataValidation>
    <dataValidation type="whole" allowBlank="1" showInputMessage="1" showErrorMessage="1" error="Code de neuf chifffres. Le code commence par 200." prompt="Code de neuf chifffres identifiant le numéro de projet de maniére unique" sqref="D9" xr:uid="{00000000-0002-0000-0400-000010000000}">
      <formula1>200000000</formula1>
      <formula2>210000000</formula2>
    </dataValidation>
    <dataValidation type="whole" operator="greaterThanOrEqual" allowBlank="1" showInputMessage="1" showErrorMessage="1" sqref="B23:K24" xr:uid="{00000000-0002-0000-0400-000011000000}">
      <formula1>0</formula1>
    </dataValidation>
    <dataValidation type="list" allowBlank="1" showInputMessage="1" showErrorMessage="1" sqref="B17:K17" xr:uid="{00000000-0002-0000-0400-000012000000}">
      <formula1>Domaine_Etat</formula1>
    </dataValidation>
    <dataValidation type="list" allowBlank="1" showInputMessage="1" showErrorMessage="1" sqref="B20:K20" xr:uid="{00000000-0002-0000-0400-000013000000}">
      <formula1>Penalites</formula1>
    </dataValidation>
    <dataValidation type="list" allowBlank="1" showInputMessage="1" showErrorMessage="1" sqref="B15:K15" xr:uid="{00000000-0002-0000-0400-000014000000}">
      <formula1>INDIRECT(B14)</formula1>
    </dataValidation>
    <dataValidation type="list" allowBlank="1" showInputMessage="1" showErrorMessage="1" sqref="B29:K29" xr:uid="{00000000-0002-0000-0400-000015000000}">
      <formula1>IF(B$14="milieu_humide_isolé",Veg_Mhu_Ini,"-")</formula1>
    </dataValidation>
    <dataValidation type="list" allowBlank="1" showInputMessage="1" showErrorMessage="1" sqref="B30:K30" xr:uid="{00000000-0002-0000-0400-000016000000}">
      <formula1>IF(B$14="milieu_humide_isolé",Sol_Mhu_ini,"-")</formula1>
    </dataValidation>
    <dataValidation type="list" allowBlank="1" showInputMessage="1" showErrorMessage="1" sqref="B31:K31" xr:uid="{00000000-0002-0000-0400-000017000000}">
      <formula1>IF(B$14="milieu_humide_isolé",Eau_Mhu_ini,"-")</formula1>
    </dataValidation>
    <dataValidation type="list" allowBlank="1" showInputMessage="1" showErrorMessage="1" sqref="B35:K35" xr:uid="{00000000-0002-0000-0400-000018000000}">
      <formula1>IF(B$14="milieu_humide_isolé",Eau_Mhu_NI,"-")</formula1>
    </dataValidation>
    <dataValidation type="list" allowBlank="1" showInputMessage="1" showErrorMessage="1" sqref="B33:K33" xr:uid="{00000000-0002-0000-0400-000019000000}">
      <formula1>IF(B$14="milieu_humide_isolé",Veg_Mhu_NI,"-")</formula1>
    </dataValidation>
    <dataValidation type="list" allowBlank="1" showInputMessage="1" showErrorMessage="1" sqref="B34:K34" xr:uid="{00000000-0002-0000-0400-00001A000000}">
      <formula1>IF(B$14="milieu_humide_isolé",Sol_Mhu_NI,"-")</formula1>
    </dataValidation>
    <dataValidation type="list" allowBlank="1" showInputMessage="1" showErrorMessage="1" sqref="B36:K36" xr:uid="{00000000-0002-0000-0400-00001B000000}">
      <formula1>IF(OR(B$15="Cours_d_eau",B$15="Lac",B$15="Littoral_fleuve",B$15="Littoral_maritime",B$15="milieu_humide_riverain"),Veg_Lit_NI,"-")</formula1>
    </dataValidation>
    <dataValidation type="list" allowBlank="1" showInputMessage="1" showErrorMessage="1" sqref="B37:K37" xr:uid="{00000000-0002-0000-0400-00001C000000}">
      <formula1>IF(OR(B$15="Cours_d_eau",B$15="Lac",B$15="Littoral_fleuve",B$15="Littoral_maritime",B$15="milieu_humide_riverain"),Eau_Lit_NI,"-")</formula1>
    </dataValidation>
    <dataValidation type="list" allowBlank="1" showInputMessage="1" showErrorMessage="1" sqref="B38:K38" xr:uid="{00000000-0002-0000-0400-00001D000000}">
      <formula1>IF(OR(B$15="Cours_d_eau",B$15="Lac",B$15="Littoral_fleuve",B$15="Littoral_maritime",B$15="milieu_humide_riverain"),Sol_Lit_NI,"-")</formula1>
    </dataValidation>
    <dataValidation type="list" allowBlank="1" showInputMessage="1" showErrorMessage="1" sqref="B39:K39" xr:uid="{00000000-0002-0000-0400-00001E000000}">
      <formula1>IF(B$15="Rive",Rive_NI,"-")</formula1>
    </dataValidation>
    <dataValidation type="list" allowBlank="1" showInputMessage="1" showErrorMessage="1" sqref="B40:K40" xr:uid="{00000000-0002-0000-0400-00001F000000}">
      <formula1>IF(B$15="Plaine_inondable",Plaine_inondable_NI,"-")</formula1>
    </dataValidation>
    <dataValidation type="list" allowBlank="1" showInputMessage="1" showErrorMessage="1" sqref="B32:K32" xr:uid="{00000000-0002-0000-0400-000020000000}">
      <formula1>IF(B$14="Milieu_hydrique",(IF(B$15="Plaine_inondable",PI,(IF(B$15="Rive",Rive,Lit_ini)))),"-")</formula1>
    </dataValidation>
    <dataValidation type="list" allowBlank="1" showInputMessage="1" showErrorMessage="1" sqref="B16:K16" xr:uid="{00000000-0002-0000-0400-000021000000}">
      <formula1>IF(B$14="Milieu_hydrique",Milieu_humide_lit_riv,"-")</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575" yWindow="429" count="1">
        <x14:dataValidation type="list" allowBlank="1" showInputMessage="1" showErrorMessage="1" xr:uid="{00000000-0002-0000-0400-000022000000}">
          <x14:formula1>
            <xm:f>Listes_déroulantes!$E$2:$E$4</xm:f>
          </x14:formula1>
          <xm:sqref>B14:K14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
  <dimension ref="A1:N29"/>
  <sheetViews>
    <sheetView showGridLines="0" zoomScale="160" zoomScaleNormal="160" workbookViewId="0">
      <selection activeCell="M16" sqref="M16"/>
    </sheetView>
  </sheetViews>
  <sheetFormatPr baseColWidth="10" defaultColWidth="11.42578125" defaultRowHeight="15" x14ac:dyDescent="0.25"/>
  <cols>
    <col min="1" max="1" width="4.85546875" bestFit="1" customWidth="1"/>
    <col min="2" max="11" width="11.5703125" customWidth="1"/>
    <col min="12" max="12" width="3.42578125" bestFit="1" customWidth="1"/>
  </cols>
  <sheetData>
    <row r="1" spans="1:12" ht="20.25" customHeight="1" x14ac:dyDescent="0.25">
      <c r="A1" s="272" t="s">
        <v>3344</v>
      </c>
      <c r="B1" s="273"/>
      <c r="C1" s="273"/>
      <c r="D1" s="273"/>
      <c r="E1" s="273"/>
      <c r="F1" s="273"/>
      <c r="G1" s="273"/>
      <c r="H1" s="273"/>
      <c r="I1" s="273"/>
      <c r="J1" s="273"/>
      <c r="K1" s="273"/>
    </row>
    <row r="2" spans="1:12" ht="12" customHeight="1" thickBot="1" x14ac:dyDescent="0.3">
      <c r="A2" s="274"/>
      <c r="B2" s="275"/>
      <c r="C2" s="275"/>
      <c r="D2" s="275"/>
      <c r="E2" s="275"/>
      <c r="F2" s="275"/>
      <c r="G2" s="275"/>
      <c r="H2" s="275"/>
      <c r="I2" s="275"/>
      <c r="J2" s="275"/>
      <c r="K2" s="275"/>
    </row>
    <row r="3" spans="1:12" ht="15.75" thickBot="1" x14ac:dyDescent="0.3">
      <c r="A3" s="469" t="s">
        <v>3294</v>
      </c>
      <c r="B3" s="470"/>
      <c r="C3" s="471" t="str">
        <f>IF(Calcul!B2="","-",Calcul!B2)</f>
        <v>-</v>
      </c>
      <c r="D3" s="472"/>
      <c r="E3" s="472"/>
      <c r="F3" s="472"/>
      <c r="G3" s="472"/>
      <c r="H3" s="472"/>
      <c r="I3" s="472"/>
      <c r="J3" s="472"/>
      <c r="K3" s="473"/>
    </row>
    <row r="4" spans="1:12" ht="15.75" thickBot="1" x14ac:dyDescent="0.3">
      <c r="A4" s="479" t="s">
        <v>3304</v>
      </c>
      <c r="B4" s="480"/>
      <c r="C4" s="481" t="str">
        <f>IF(Calcul!F8="choisir municipalité…","-",Calcul!F8)</f>
        <v>-</v>
      </c>
      <c r="D4" s="482"/>
      <c r="E4" s="482"/>
      <c r="F4" s="483"/>
      <c r="G4" s="2"/>
      <c r="H4" s="130"/>
      <c r="I4" s="130"/>
      <c r="J4" s="130"/>
      <c r="K4" s="130"/>
    </row>
    <row r="5" spans="1:12" ht="15.75" customHeight="1" thickBot="1" x14ac:dyDescent="0.3">
      <c r="A5" s="140"/>
      <c r="B5" s="140"/>
      <c r="C5" s="141"/>
      <c r="D5" s="141"/>
      <c r="E5" s="141"/>
      <c r="F5" s="141"/>
      <c r="G5" s="2"/>
      <c r="H5" s="130"/>
      <c r="I5" s="130"/>
      <c r="J5" s="130"/>
      <c r="K5" s="130"/>
      <c r="L5" s="127"/>
    </row>
    <row r="6" spans="1:12" ht="16.5" thickTop="1" thickBot="1" x14ac:dyDescent="0.3">
      <c r="A6" s="128"/>
      <c r="B6" s="227" t="s">
        <v>3307</v>
      </c>
      <c r="C6" s="228" t="s">
        <v>3308</v>
      </c>
      <c r="D6" s="228" t="s">
        <v>3309</v>
      </c>
      <c r="E6" s="228" t="s">
        <v>3310</v>
      </c>
      <c r="F6" s="228" t="s">
        <v>3311</v>
      </c>
      <c r="G6" s="228" t="s">
        <v>3312</v>
      </c>
      <c r="H6" s="228" t="s">
        <v>3313</v>
      </c>
      <c r="I6" s="229" t="s">
        <v>3314</v>
      </c>
      <c r="J6" s="229" t="s">
        <v>3315</v>
      </c>
      <c r="K6" s="230" t="s">
        <v>3316</v>
      </c>
      <c r="L6" s="127"/>
    </row>
    <row r="7" spans="1:12" ht="15.6" hidden="1" customHeight="1" thickTop="1" thickBot="1" x14ac:dyDescent="0.3">
      <c r="A7" s="134" t="s">
        <v>3345</v>
      </c>
      <c r="B7" s="308" t="str">
        <f>IF(Calcul!B$13="","",Calcul!B$13)</f>
        <v/>
      </c>
      <c r="C7" s="309" t="str">
        <f>IF(Calcul!C$13="","",Calcul!C$13)</f>
        <v/>
      </c>
      <c r="D7" s="309" t="str">
        <f>IF(Calcul!D$13="","",Calcul!D$13)</f>
        <v/>
      </c>
      <c r="E7" s="309" t="str">
        <f>IF(Calcul!E$13="","",Calcul!E$13)</f>
        <v/>
      </c>
      <c r="F7" s="309" t="str">
        <f>IF(Calcul!F$13="","",Calcul!F$13)</f>
        <v/>
      </c>
      <c r="G7" s="309" t="str">
        <f>IF(Calcul!G$13="","",Calcul!G$13)</f>
        <v/>
      </c>
      <c r="H7" s="309" t="str">
        <f>IF(Calcul!H$13="","",Calcul!H$13)</f>
        <v/>
      </c>
      <c r="I7" s="309" t="str">
        <f>IF(Calcul!I$13="","",Calcul!I$13)</f>
        <v/>
      </c>
      <c r="J7" s="309" t="str">
        <f>IF(Calcul!J$13="","",Calcul!J$13)</f>
        <v/>
      </c>
      <c r="K7" s="309" t="str">
        <f>IF(Calcul!K$13="","",Calcul!K$13)</f>
        <v/>
      </c>
      <c r="L7" s="127"/>
    </row>
    <row r="8" spans="1:12" ht="15.75" thickTop="1" x14ac:dyDescent="0.25">
      <c r="A8" s="191" t="s">
        <v>3346</v>
      </c>
      <c r="B8" s="310">
        <f>IFERROR(Calcul!B25,"-")</f>
        <v>0</v>
      </c>
      <c r="C8" s="311">
        <f>IFERROR(Calcul!C25,"-")</f>
        <v>0</v>
      </c>
      <c r="D8" s="311">
        <f>IFERROR(Calcul!D25,"-")</f>
        <v>0</v>
      </c>
      <c r="E8" s="311">
        <f>IFERROR(Calcul!E25,"-")</f>
        <v>0</v>
      </c>
      <c r="F8" s="311">
        <f>IFERROR(Calcul!F25,"-")</f>
        <v>0</v>
      </c>
      <c r="G8" s="311">
        <f>IFERROR(Calcul!G25,"-")</f>
        <v>0</v>
      </c>
      <c r="H8" s="311">
        <f>IFERROR(Calcul!H25,"-")</f>
        <v>0</v>
      </c>
      <c r="I8" s="311">
        <f>IFERROR(Calcul!I25,"-")</f>
        <v>0</v>
      </c>
      <c r="J8" s="311">
        <f>IFERROR(Calcul!J25,"-")</f>
        <v>0</v>
      </c>
      <c r="K8" s="312">
        <f>IFERROR(Calcul!K25,"-")</f>
        <v>0</v>
      </c>
      <c r="L8" s="127"/>
    </row>
    <row r="9" spans="1:12" x14ac:dyDescent="0.25">
      <c r="A9" s="135" t="s">
        <v>3347</v>
      </c>
      <c r="B9" s="313" t="str">
        <f>IFERROR(B21-B22,"-")</f>
        <v>-</v>
      </c>
      <c r="C9" s="314" t="str">
        <f t="shared" ref="C9:K9" si="0">IFERROR(C21-C22,"-")</f>
        <v>-</v>
      </c>
      <c r="D9" s="314" t="str">
        <f t="shared" si="0"/>
        <v>-</v>
      </c>
      <c r="E9" s="314" t="str">
        <f t="shared" si="0"/>
        <v>-</v>
      </c>
      <c r="F9" s="314" t="str">
        <f t="shared" si="0"/>
        <v>-</v>
      </c>
      <c r="G9" s="314" t="str">
        <f t="shared" si="0"/>
        <v>-</v>
      </c>
      <c r="H9" s="314" t="str">
        <f t="shared" si="0"/>
        <v>-</v>
      </c>
      <c r="I9" s="314" t="str">
        <f t="shared" si="0"/>
        <v>-</v>
      </c>
      <c r="J9" s="314" t="str">
        <f t="shared" si="0"/>
        <v>-</v>
      </c>
      <c r="K9" s="315" t="str">
        <f t="shared" si="0"/>
        <v>-</v>
      </c>
      <c r="L9" s="127"/>
    </row>
    <row r="10" spans="1:12" x14ac:dyDescent="0.25">
      <c r="A10" s="135" t="s">
        <v>3348</v>
      </c>
      <c r="B10" s="316" t="str">
        <f>IFERROR(B8/B9, "-")</f>
        <v>-</v>
      </c>
      <c r="C10" s="317" t="str">
        <f t="shared" ref="C10:K10" si="1">IFERROR(C8/C9, "-")</f>
        <v>-</v>
      </c>
      <c r="D10" s="317" t="str">
        <f t="shared" si="1"/>
        <v>-</v>
      </c>
      <c r="E10" s="317" t="str">
        <f t="shared" si="1"/>
        <v>-</v>
      </c>
      <c r="F10" s="317" t="str">
        <f t="shared" si="1"/>
        <v>-</v>
      </c>
      <c r="G10" s="317" t="str">
        <f t="shared" si="1"/>
        <v>-</v>
      </c>
      <c r="H10" s="317" t="str">
        <f t="shared" si="1"/>
        <v>-</v>
      </c>
      <c r="I10" s="317" t="str">
        <f t="shared" si="1"/>
        <v>-</v>
      </c>
      <c r="J10" s="317" t="str">
        <f t="shared" si="1"/>
        <v>-</v>
      </c>
      <c r="K10" s="318" t="str">
        <f t="shared" si="1"/>
        <v>-</v>
      </c>
      <c r="L10" s="127"/>
    </row>
    <row r="11" spans="1:12" x14ac:dyDescent="0.25">
      <c r="A11" s="135" t="s">
        <v>3349</v>
      </c>
      <c r="B11" s="319" t="str">
        <f t="shared" ref="B11:K11" si="2">IFERROR(((B8/B9)-B12),"-")</f>
        <v>-</v>
      </c>
      <c r="C11" s="320" t="str">
        <f t="shared" si="2"/>
        <v>-</v>
      </c>
      <c r="D11" s="320" t="str">
        <f t="shared" si="2"/>
        <v>-</v>
      </c>
      <c r="E11" s="320" t="str">
        <f t="shared" si="2"/>
        <v>-</v>
      </c>
      <c r="F11" s="320" t="str">
        <f t="shared" si="2"/>
        <v>-</v>
      </c>
      <c r="G11" s="320" t="str">
        <f t="shared" si="2"/>
        <v>-</v>
      </c>
      <c r="H11" s="320" t="str">
        <f t="shared" si="2"/>
        <v>-</v>
      </c>
      <c r="I11" s="320" t="str">
        <f t="shared" si="2"/>
        <v>-</v>
      </c>
      <c r="J11" s="320" t="str">
        <f t="shared" si="2"/>
        <v>-</v>
      </c>
      <c r="K11" s="321" t="str">
        <f t="shared" si="2"/>
        <v>-</v>
      </c>
      <c r="L11" s="127"/>
    </row>
    <row r="12" spans="1:12" ht="15.75" thickBot="1" x14ac:dyDescent="0.3">
      <c r="A12" s="136" t="s">
        <v>3350</v>
      </c>
      <c r="B12" s="322" t="str">
        <f>IF(Calcul!B22="Choisir municipalité","-",Calcul!B22)</f>
        <v>-</v>
      </c>
      <c r="C12" s="323" t="str">
        <f>IF(Calcul!C22="Choisir municipalité","-",Calcul!C22)</f>
        <v>-</v>
      </c>
      <c r="D12" s="323" t="str">
        <f>IF(Calcul!D22="Choisir municipalité","-",Calcul!D22)</f>
        <v>-</v>
      </c>
      <c r="E12" s="323" t="str">
        <f>IF(Calcul!E22="Choisir municipalité","-",Calcul!E22)</f>
        <v>-</v>
      </c>
      <c r="F12" s="323" t="str">
        <f>IF(Calcul!F22="Choisir municipalité","-",Calcul!F22)</f>
        <v>-</v>
      </c>
      <c r="G12" s="323" t="str">
        <f>IF(Calcul!G22="Choisir municipalité","-",Calcul!G22)</f>
        <v>-</v>
      </c>
      <c r="H12" s="323" t="str">
        <f>IF(Calcul!H22="Choisir municipalité","-",Calcul!H22)</f>
        <v>-</v>
      </c>
      <c r="I12" s="323" t="str">
        <f>IF(Calcul!I22="Choisir municipalité","-",Calcul!I22)</f>
        <v>-</v>
      </c>
      <c r="J12" s="323" t="str">
        <f>IF(Calcul!J22="Choisir municipalité","-",Calcul!J22)</f>
        <v>-</v>
      </c>
      <c r="K12" s="324" t="str">
        <f>IF(Calcul!K22="Choisir municipalité","-",Calcul!K22)</f>
        <v>-</v>
      </c>
      <c r="L12" s="127"/>
    </row>
    <row r="13" spans="1:12" ht="16.5" thickTop="1" thickBot="1" x14ac:dyDescent="0.3">
      <c r="A13" s="137"/>
      <c r="B13" s="192"/>
      <c r="C13" s="192"/>
      <c r="D13" s="192"/>
      <c r="E13" s="192"/>
      <c r="F13" s="192"/>
      <c r="G13" s="192"/>
      <c r="H13" s="192"/>
      <c r="I13" s="192"/>
      <c r="J13" s="192"/>
      <c r="K13" s="192"/>
      <c r="L13" s="127"/>
    </row>
    <row r="14" spans="1:12" ht="15.75" thickTop="1" x14ac:dyDescent="0.25">
      <c r="A14" s="138" t="s">
        <v>3351</v>
      </c>
      <c r="B14" s="325">
        <f>24</f>
        <v>24</v>
      </c>
      <c r="C14" s="326">
        <f>24</f>
        <v>24</v>
      </c>
      <c r="D14" s="326">
        <f>24</f>
        <v>24</v>
      </c>
      <c r="E14" s="326">
        <f>24</f>
        <v>24</v>
      </c>
      <c r="F14" s="326">
        <f>24</f>
        <v>24</v>
      </c>
      <c r="G14" s="326">
        <f>24</f>
        <v>24</v>
      </c>
      <c r="H14" s="326">
        <f>24</f>
        <v>24</v>
      </c>
      <c r="I14" s="326">
        <f>24</f>
        <v>24</v>
      </c>
      <c r="J14" s="326">
        <f>24</f>
        <v>24</v>
      </c>
      <c r="K14" s="327">
        <f>24</f>
        <v>24</v>
      </c>
    </row>
    <row r="15" spans="1:12" x14ac:dyDescent="0.25">
      <c r="A15" s="135" t="s">
        <v>3352</v>
      </c>
      <c r="B15" s="328" t="str">
        <f>IFERROR((B11/(B14*B20)),"-")</f>
        <v>-</v>
      </c>
      <c r="C15" s="329" t="str">
        <f>IFERROR((C11/(C14*C20)),"-")</f>
        <v>-</v>
      </c>
      <c r="D15" s="329" t="str">
        <f t="shared" ref="D15:K15" si="3">IFERROR((D11/(D14*D20)),"-")</f>
        <v>-</v>
      </c>
      <c r="E15" s="329" t="str">
        <f t="shared" si="3"/>
        <v>-</v>
      </c>
      <c r="F15" s="329" t="str">
        <f t="shared" si="3"/>
        <v>-</v>
      </c>
      <c r="G15" s="329" t="str">
        <f t="shared" si="3"/>
        <v>-</v>
      </c>
      <c r="H15" s="329" t="str">
        <f t="shared" si="3"/>
        <v>-</v>
      </c>
      <c r="I15" s="329" t="str">
        <f t="shared" si="3"/>
        <v>-</v>
      </c>
      <c r="J15" s="329" t="str">
        <f t="shared" si="3"/>
        <v>-</v>
      </c>
      <c r="K15" s="330" t="str">
        <f t="shared" si="3"/>
        <v>-</v>
      </c>
      <c r="L15" s="127"/>
    </row>
    <row r="16" spans="1:12" x14ac:dyDescent="0.25">
      <c r="A16" s="135" t="s">
        <v>3353</v>
      </c>
      <c r="B16" s="331" t="str">
        <f>IF(Calcul!B18="Lignes_27:30","-",Calcul!B18)</f>
        <v>Lignes_29:32</v>
      </c>
      <c r="C16" s="332" t="str">
        <f>IF(Calcul!C18="Lignes_27:30","-",Calcul!C18)</f>
        <v>Lignes_29:32</v>
      </c>
      <c r="D16" s="332" t="str">
        <f>IF(Calcul!D18="Lignes_27:30","-",Calcul!D18)</f>
        <v>Lignes_29:32</v>
      </c>
      <c r="E16" s="332" t="str">
        <f>IF(Calcul!E18="Lignes_27:30","-",Calcul!E18)</f>
        <v>Lignes_29:32</v>
      </c>
      <c r="F16" s="332" t="str">
        <f>IF(Calcul!F18="Lignes_27:30","-",Calcul!F18)</f>
        <v>Lignes_29:32</v>
      </c>
      <c r="G16" s="332" t="str">
        <f>IF(Calcul!G18="Lignes_27:30","-",Calcul!G18)</f>
        <v>Lignes_29:32</v>
      </c>
      <c r="H16" s="332" t="str">
        <f>IF(Calcul!H18="Lignes_27:30","-",Calcul!H18)</f>
        <v>Lignes_29:32</v>
      </c>
      <c r="I16" s="332" t="str">
        <f>IF(Calcul!I18="Lignes_27:30","-",Calcul!I18)</f>
        <v>Lignes_29:32</v>
      </c>
      <c r="J16" s="332" t="str">
        <f>IF(Calcul!J18="Lignes_27:30","-",Calcul!J18)</f>
        <v>Lignes_29:32</v>
      </c>
      <c r="K16" s="333" t="str">
        <f>IF(Calcul!K18="Lignes_27:30","-",Calcul!K18)</f>
        <v>Lignes_29:32</v>
      </c>
    </row>
    <row r="17" spans="1:14" x14ac:dyDescent="0.25">
      <c r="A17" s="135" t="s">
        <v>3354</v>
      </c>
      <c r="B17" s="331" t="str">
        <f>IFERROR((B16-B15+B19),"-")</f>
        <v>-</v>
      </c>
      <c r="C17" s="332" t="str">
        <f>IFERROR((C16-C15+C19),"-")</f>
        <v>-</v>
      </c>
      <c r="D17" s="332" t="str">
        <f t="shared" ref="D17:K17" si="4">IFERROR((D16-D15+D19),"-")</f>
        <v>-</v>
      </c>
      <c r="E17" s="332" t="str">
        <f t="shared" si="4"/>
        <v>-</v>
      </c>
      <c r="F17" s="332" t="str">
        <f t="shared" si="4"/>
        <v>-</v>
      </c>
      <c r="G17" s="332" t="str">
        <f t="shared" si="4"/>
        <v>-</v>
      </c>
      <c r="H17" s="332" t="str">
        <f t="shared" si="4"/>
        <v>-</v>
      </c>
      <c r="I17" s="332" t="str">
        <f t="shared" si="4"/>
        <v>-</v>
      </c>
      <c r="J17" s="332" t="str">
        <f t="shared" si="4"/>
        <v>-</v>
      </c>
      <c r="K17" s="333" t="str">
        <f t="shared" si="4"/>
        <v>-</v>
      </c>
    </row>
    <row r="18" spans="1:14" x14ac:dyDescent="0.25">
      <c r="A18" s="135" t="s">
        <v>3355</v>
      </c>
      <c r="B18" s="332" t="str">
        <f t="shared" ref="B18:D18" si="5">IFERROR((B17/B16),"-")</f>
        <v>-</v>
      </c>
      <c r="C18" s="332" t="str">
        <f>IFERROR((C17/C16),"-")</f>
        <v>-</v>
      </c>
      <c r="D18" s="332" t="str">
        <f t="shared" si="5"/>
        <v>-</v>
      </c>
      <c r="E18" s="332" t="str">
        <f>IFERROR((E17/E16),"-")</f>
        <v>-</v>
      </c>
      <c r="F18" s="332" t="str">
        <f t="shared" ref="F18:K18" si="6">IFERROR((F17/F16),"-")</f>
        <v>-</v>
      </c>
      <c r="G18" s="332" t="str">
        <f t="shared" si="6"/>
        <v>-</v>
      </c>
      <c r="H18" s="332" t="str">
        <f t="shared" si="6"/>
        <v>-</v>
      </c>
      <c r="I18" s="332" t="str">
        <f t="shared" si="6"/>
        <v>-</v>
      </c>
      <c r="J18" s="332" t="str">
        <f t="shared" si="6"/>
        <v>-</v>
      </c>
      <c r="K18" s="333" t="str">
        <f t="shared" si="6"/>
        <v>-</v>
      </c>
    </row>
    <row r="19" spans="1:14" x14ac:dyDescent="0.25">
      <c r="A19" s="135" t="s">
        <v>3356</v>
      </c>
      <c r="B19" s="331">
        <f>Calcul!B20</f>
        <v>0</v>
      </c>
      <c r="C19" s="332">
        <f>Calcul!C20</f>
        <v>0</v>
      </c>
      <c r="D19" s="332">
        <f>Calcul!D20</f>
        <v>0</v>
      </c>
      <c r="E19" s="332">
        <f>Calcul!E20</f>
        <v>0</v>
      </c>
      <c r="F19" s="332">
        <f>Calcul!F20</f>
        <v>0</v>
      </c>
      <c r="G19" s="332">
        <f>Calcul!G20</f>
        <v>0</v>
      </c>
      <c r="H19" s="332">
        <f>Calcul!H20</f>
        <v>0</v>
      </c>
      <c r="I19" s="332">
        <f>Calcul!I20</f>
        <v>0</v>
      </c>
      <c r="J19" s="332">
        <f>Calcul!J20</f>
        <v>0</v>
      </c>
      <c r="K19" s="333">
        <f>Calcul!K20</f>
        <v>0</v>
      </c>
    </row>
    <row r="20" spans="1:14" x14ac:dyDescent="0.25">
      <c r="A20" s="135" t="s">
        <v>3357</v>
      </c>
      <c r="B20" s="334" t="str">
        <f>IF(Calcul!B21="Choisir mun./milieu","-",Calcul!B21)</f>
        <v>-</v>
      </c>
      <c r="C20" s="329" t="str">
        <f>IF(Calcul!C21="Choisir mun./milieu","-",Calcul!C21)</f>
        <v>-</v>
      </c>
      <c r="D20" s="329" t="str">
        <f>IF(Calcul!D21="Choisir mun./milieu","-",Calcul!D21)</f>
        <v>-</v>
      </c>
      <c r="E20" s="329" t="str">
        <f>IF(Calcul!E21="Choisir mun./milieu","-",Calcul!E21)</f>
        <v>-</v>
      </c>
      <c r="F20" s="329" t="str">
        <f>IF(Calcul!F21="Choisir mun./milieu","-",Calcul!F21)</f>
        <v>-</v>
      </c>
      <c r="G20" s="329" t="str">
        <f>IF(Calcul!G21="Choisir mun./milieu","-",Calcul!G21)</f>
        <v>-</v>
      </c>
      <c r="H20" s="329" t="str">
        <f>IF(Calcul!H21="Choisir mun./milieu","-",Calcul!H21)</f>
        <v>-</v>
      </c>
      <c r="I20" s="329" t="str">
        <f>IF(Calcul!I21="Choisir mun./milieu","-",Calcul!I21)</f>
        <v>-</v>
      </c>
      <c r="J20" s="329" t="str">
        <f>IF(Calcul!J21="Choisir mun./milieu","-",Calcul!J21)</f>
        <v>-</v>
      </c>
      <c r="K20" s="330" t="str">
        <f>IF(Calcul!K21="Choisir mun./milieu","-",Calcul!K21)</f>
        <v>-</v>
      </c>
    </row>
    <row r="21" spans="1:14" x14ac:dyDescent="0.25">
      <c r="A21" s="135" t="s">
        <v>3358</v>
      </c>
      <c r="B21" s="335" t="str">
        <f>IF(Calcul!B23="","-",Calcul!B23)</f>
        <v>-</v>
      </c>
      <c r="C21" s="336" t="str">
        <f>IF(Calcul!C23="","-",Calcul!C23)</f>
        <v>-</v>
      </c>
      <c r="D21" s="336" t="str">
        <f>IF(Calcul!D23="","-",Calcul!D23)</f>
        <v>-</v>
      </c>
      <c r="E21" s="336" t="str">
        <f>IF(Calcul!E23="","-",Calcul!E23)</f>
        <v>-</v>
      </c>
      <c r="F21" s="336" t="str">
        <f>IF(Calcul!F23="","-",Calcul!F23)</f>
        <v>-</v>
      </c>
      <c r="G21" s="336" t="str">
        <f>IF(Calcul!G23="","-",Calcul!G23)</f>
        <v>-</v>
      </c>
      <c r="H21" s="336" t="str">
        <f>IF(Calcul!H23="","-",Calcul!H23)</f>
        <v>-</v>
      </c>
      <c r="I21" s="336" t="str">
        <f>IF(Calcul!I23="","-",Calcul!I23)</f>
        <v>-</v>
      </c>
      <c r="J21" s="336" t="str">
        <f>IF(Calcul!J23="","-",Calcul!J23)</f>
        <v>-</v>
      </c>
      <c r="K21" s="337" t="str">
        <f>IF(Calcul!K23="","-",Calcul!K23)</f>
        <v>-</v>
      </c>
    </row>
    <row r="22" spans="1:14" ht="15.75" thickBot="1" x14ac:dyDescent="0.3">
      <c r="A22" s="136" t="s">
        <v>3359</v>
      </c>
      <c r="B22" s="338">
        <f>IF(Calcul!B24="",0,Calcul!B24)</f>
        <v>0</v>
      </c>
      <c r="C22" s="339">
        <f>IF(Calcul!C24="",0,Calcul!C24)</f>
        <v>0</v>
      </c>
      <c r="D22" s="339">
        <f>IF(Calcul!D24="",0,Calcul!D24)</f>
        <v>0</v>
      </c>
      <c r="E22" s="339">
        <f>IF(Calcul!E24="",0,Calcul!E24)</f>
        <v>0</v>
      </c>
      <c r="F22" s="339">
        <f>IF(Calcul!F24="",0,Calcul!F24)</f>
        <v>0</v>
      </c>
      <c r="G22" s="339">
        <f>IF(Calcul!G24="",0,Calcul!G24)</f>
        <v>0</v>
      </c>
      <c r="H22" s="339">
        <f>IF(Calcul!H24="",0,Calcul!H24)</f>
        <v>0</v>
      </c>
      <c r="I22" s="339">
        <f>IF(Calcul!I24="",0,Calcul!I24)</f>
        <v>0</v>
      </c>
      <c r="J22" s="339">
        <f>IF(Calcul!J24="",0,Calcul!J24)</f>
        <v>0</v>
      </c>
      <c r="K22" s="340">
        <f>IF(Calcul!K24="",0,Calcul!K24)</f>
        <v>0</v>
      </c>
    </row>
    <row r="23" spans="1:14" ht="16.5" customHeight="1" thickTop="1" thickBot="1" x14ac:dyDescent="0.3">
      <c r="A23" s="478"/>
      <c r="B23" s="478"/>
      <c r="C23" s="478"/>
      <c r="D23" s="142"/>
      <c r="E23" s="484" t="s">
        <v>3360</v>
      </c>
      <c r="F23" s="484"/>
      <c r="G23" s="484"/>
      <c r="H23" s="484"/>
      <c r="I23" s="484"/>
      <c r="J23" s="484"/>
      <c r="K23" s="484"/>
    </row>
    <row r="24" spans="1:14" ht="20.25" thickTop="1" thickBot="1" x14ac:dyDescent="0.3">
      <c r="A24" s="143"/>
      <c r="B24" s="476" t="s">
        <v>3361</v>
      </c>
      <c r="C24" s="477"/>
      <c r="D24" s="143"/>
      <c r="E24" s="485"/>
      <c r="F24" s="485"/>
      <c r="G24" s="485"/>
      <c r="H24" s="485"/>
      <c r="I24" s="485"/>
      <c r="J24" s="485"/>
      <c r="K24" s="485"/>
      <c r="M24" s="139"/>
      <c r="N24" s="139"/>
    </row>
    <row r="25" spans="1:14" ht="16.5" thickTop="1" x14ac:dyDescent="0.25">
      <c r="A25" s="131" t="s">
        <v>3362</v>
      </c>
      <c r="B25" s="474">
        <f>SUMIF(B8:K8,"&gt;0")</f>
        <v>0</v>
      </c>
      <c r="C25" s="475"/>
      <c r="D25" s="143"/>
      <c r="E25" s="486"/>
      <c r="F25" s="486"/>
      <c r="G25" s="486"/>
      <c r="H25" s="486"/>
      <c r="I25" s="486"/>
      <c r="J25" s="486"/>
      <c r="K25" s="486"/>
    </row>
    <row r="26" spans="1:14" ht="16.5" thickBot="1" x14ac:dyDescent="0.3">
      <c r="A26" s="132" t="s">
        <v>3363</v>
      </c>
      <c r="B26" s="342">
        <f>SUMIF(B9:K9,"&gt;0")</f>
        <v>0</v>
      </c>
      <c r="C26" s="341">
        <f>IFERROR(B25/B26,0)</f>
        <v>0</v>
      </c>
      <c r="D26" s="143"/>
      <c r="E26" s="2"/>
      <c r="F26" s="2"/>
      <c r="G26" s="2"/>
      <c r="H26" s="2"/>
      <c r="I26" s="2"/>
      <c r="J26" s="2"/>
      <c r="K26" s="2"/>
    </row>
    <row r="27" spans="1:14" ht="18.600000000000001" customHeight="1" thickTop="1" x14ac:dyDescent="0.35">
      <c r="A27" s="132" t="s">
        <v>3364</v>
      </c>
      <c r="B27" s="343">
        <f>SUMIF(B21:K21,"&gt;0")</f>
        <v>0</v>
      </c>
      <c r="C27" s="193"/>
      <c r="D27" s="143"/>
      <c r="E27" s="148" t="s">
        <v>3365</v>
      </c>
      <c r="F27" s="149"/>
      <c r="G27" s="144"/>
      <c r="H27" s="144"/>
      <c r="I27" s="144"/>
      <c r="J27" s="144"/>
      <c r="K27" s="145"/>
    </row>
    <row r="28" spans="1:14" ht="18.600000000000001" customHeight="1" thickBot="1" x14ac:dyDescent="0.4">
      <c r="A28" s="133" t="s">
        <v>3366</v>
      </c>
      <c r="B28" s="344">
        <f>SUMIF(B22:K22,"&gt;0")</f>
        <v>0</v>
      </c>
      <c r="C28" s="193"/>
      <c r="D28" s="143"/>
      <c r="E28" s="150" t="s">
        <v>3367</v>
      </c>
      <c r="F28" s="151"/>
      <c r="G28" s="146"/>
      <c r="H28" s="146"/>
      <c r="I28" s="146"/>
      <c r="J28" s="146"/>
      <c r="K28" s="147"/>
    </row>
    <row r="29" spans="1:14" ht="15.75" thickTop="1" x14ac:dyDescent="0.25"/>
  </sheetData>
  <sheetProtection algorithmName="SHA-512" hashValue="N5xQUHdqdq/GVEHU1jHJNlUeIHlO5sR/NwHWAPo4M8qjDGN1CYVG3IKA87+gNJTT1/G0xnPfuv5apKbHnntEnQ==" saltValue="f21C3v7g0/Wi3q66hg8NxA==" spinCount="100000" sheet="1" objects="1" scenarios="1"/>
  <mergeCells count="8">
    <mergeCell ref="A3:B3"/>
    <mergeCell ref="C3:K3"/>
    <mergeCell ref="B25:C25"/>
    <mergeCell ref="B24:C24"/>
    <mergeCell ref="A23:C23"/>
    <mergeCell ref="A4:B4"/>
    <mergeCell ref="C4:F4"/>
    <mergeCell ref="E23:K25"/>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FB17B-B284-460A-AA56-BFCE1C33453B}">
  <sheetPr codeName="Feuil11"/>
  <dimension ref="A1:AC1227"/>
  <sheetViews>
    <sheetView topLeftCell="A657" zoomScale="115" zoomScaleNormal="115" workbookViewId="0">
      <selection activeCell="J665" sqref="J665"/>
    </sheetView>
  </sheetViews>
  <sheetFormatPr baseColWidth="10" defaultColWidth="11.42578125" defaultRowHeight="15" x14ac:dyDescent="0.25"/>
  <cols>
    <col min="1" max="1" width="3.5703125" style="259" customWidth="1"/>
    <col min="2" max="2" width="3.5703125" style="259" bestFit="1" customWidth="1"/>
    <col min="3" max="3" width="43.5703125" style="258" bestFit="1" customWidth="1"/>
    <col min="4" max="5" width="9.140625" style="120" bestFit="1" customWidth="1"/>
    <col min="6" max="6" width="11.28515625" style="121" customWidth="1"/>
  </cols>
  <sheetData>
    <row r="1" spans="1:9" ht="38.25" thickBot="1" x14ac:dyDescent="0.3">
      <c r="A1" s="261" t="s">
        <v>3368</v>
      </c>
      <c r="B1" s="291" t="s">
        <v>3303</v>
      </c>
      <c r="C1" s="262" t="s">
        <v>3369</v>
      </c>
      <c r="D1" s="263" t="s">
        <v>3370</v>
      </c>
      <c r="E1" s="263" t="s">
        <v>3371</v>
      </c>
      <c r="F1" s="292" t="s">
        <v>3372</v>
      </c>
      <c r="I1" s="10"/>
    </row>
    <row r="2" spans="1:9" ht="15.75" thickBot="1" x14ac:dyDescent="0.3">
      <c r="A2" s="501" t="s">
        <v>3373</v>
      </c>
      <c r="B2" s="487" t="s">
        <v>214</v>
      </c>
      <c r="C2" s="264" t="s">
        <v>260</v>
      </c>
      <c r="D2" s="302">
        <f>VLOOKUP(C2,MUNR[],3,FALSE)</f>
        <v>0.3</v>
      </c>
      <c r="E2" s="302">
        <f>VLOOKUP(C2,MUNR[],4,FALSE)</f>
        <v>0.80000001192092896</v>
      </c>
      <c r="F2" s="303">
        <f>VLOOKUP(C2,MUNR[],8,FALSE)</f>
        <v>0.11</v>
      </c>
      <c r="I2" s="8"/>
    </row>
    <row r="3" spans="1:9" ht="16.5" thickTop="1" thickBot="1" x14ac:dyDescent="0.3">
      <c r="A3" s="502"/>
      <c r="B3" s="488"/>
      <c r="C3" s="264" t="s">
        <v>364</v>
      </c>
      <c r="D3" s="302">
        <f>VLOOKUP(C3,MUNR[],3,FALSE)</f>
        <v>0.3</v>
      </c>
      <c r="E3" s="302">
        <f>VLOOKUP(C3,MUNR[],4,FALSE)</f>
        <v>0.80000001192092896</v>
      </c>
      <c r="F3" s="303">
        <f>VLOOKUP(C3,MUNR[],8,FALSE)</f>
        <v>0.11</v>
      </c>
      <c r="I3" s="8"/>
    </row>
    <row r="4" spans="1:9" ht="16.5" thickTop="1" thickBot="1" x14ac:dyDescent="0.3">
      <c r="A4" s="502"/>
      <c r="B4" s="488"/>
      <c r="C4" s="264" t="s">
        <v>459</v>
      </c>
      <c r="D4" s="302">
        <f>VLOOKUP(C4,MUNR[],3,FALSE)</f>
        <v>0.3</v>
      </c>
      <c r="E4" s="302">
        <f>VLOOKUP(C4,MUNR[],4,FALSE)</f>
        <v>0.80000001192092896</v>
      </c>
      <c r="F4" s="303">
        <f>VLOOKUP(C4,MUNR[],8,FALSE)</f>
        <v>0.11</v>
      </c>
      <c r="I4" s="8"/>
    </row>
    <row r="5" spans="1:9" ht="16.5" thickTop="1" thickBot="1" x14ac:dyDescent="0.3">
      <c r="A5" s="502"/>
      <c r="B5" s="488"/>
      <c r="C5" s="264" t="s">
        <v>552</v>
      </c>
      <c r="D5" s="302">
        <f>VLOOKUP(C5,MUNR[],3,FALSE)</f>
        <v>0.3</v>
      </c>
      <c r="E5" s="302">
        <f>VLOOKUP(C5,MUNR[],4,FALSE)</f>
        <v>0.80000001192092896</v>
      </c>
      <c r="F5" s="303">
        <f>VLOOKUP(C5,MUNR[],8,FALSE)</f>
        <v>0.11</v>
      </c>
      <c r="I5" s="8"/>
    </row>
    <row r="6" spans="1:9" ht="16.5" thickTop="1" thickBot="1" x14ac:dyDescent="0.3">
      <c r="A6" s="502"/>
      <c r="B6" s="488"/>
      <c r="C6" s="264" t="s">
        <v>645</v>
      </c>
      <c r="D6" s="302">
        <f>VLOOKUP(C6,MUNR[],3,FALSE)</f>
        <v>0.3</v>
      </c>
      <c r="E6" s="302">
        <f>VLOOKUP(C6,MUNR[],4,FALSE)</f>
        <v>0.80000001192092896</v>
      </c>
      <c r="F6" s="303">
        <f>VLOOKUP(C6,MUNR[],8,FALSE)</f>
        <v>0.11</v>
      </c>
      <c r="I6" s="8"/>
    </row>
    <row r="7" spans="1:9" ht="16.5" thickTop="1" thickBot="1" x14ac:dyDescent="0.3">
      <c r="A7" s="502"/>
      <c r="B7" s="488"/>
      <c r="C7" s="264" t="s">
        <v>737</v>
      </c>
      <c r="D7" s="302">
        <f>VLOOKUP(C7,MUNR[],3,FALSE)</f>
        <v>0.3</v>
      </c>
      <c r="E7" s="302">
        <f>VLOOKUP(C7,MUNR[],4,FALSE)</f>
        <v>0.80000001192092896</v>
      </c>
      <c r="F7" s="303">
        <f>VLOOKUP(C7,MUNR[],8,FALSE)</f>
        <v>0.11</v>
      </c>
      <c r="I7" s="8"/>
    </row>
    <row r="8" spans="1:9" ht="16.5" thickTop="1" thickBot="1" x14ac:dyDescent="0.3">
      <c r="A8" s="502"/>
      <c r="B8" s="488"/>
      <c r="C8" s="264" t="s">
        <v>826</v>
      </c>
      <c r="D8" s="302">
        <f>VLOOKUP(C8,MUNR[],3,FALSE)</f>
        <v>0.3</v>
      </c>
      <c r="E8" s="302">
        <f>VLOOKUP(C8,MUNR[],4,FALSE)</f>
        <v>0.80000001192092896</v>
      </c>
      <c r="F8" s="303">
        <f>VLOOKUP(C8,MUNR[],8,FALSE)</f>
        <v>0.11</v>
      </c>
      <c r="I8" s="8"/>
    </row>
    <row r="9" spans="1:9" ht="16.5" thickTop="1" thickBot="1" x14ac:dyDescent="0.3">
      <c r="A9" s="502"/>
      <c r="B9" s="488"/>
      <c r="C9" s="264" t="s">
        <v>908</v>
      </c>
      <c r="D9" s="302">
        <f>VLOOKUP(C9,MUNR[],3,FALSE)</f>
        <v>0.3</v>
      </c>
      <c r="E9" s="302">
        <f>VLOOKUP(C9,MUNR[],4,FALSE)</f>
        <v>0.80000001192092896</v>
      </c>
      <c r="F9" s="303">
        <f>VLOOKUP(C9,MUNR[],8,FALSE)</f>
        <v>0.11</v>
      </c>
      <c r="I9" s="8"/>
    </row>
    <row r="10" spans="1:9" ht="16.5" thickTop="1" thickBot="1" x14ac:dyDescent="0.3">
      <c r="A10" s="502"/>
      <c r="B10" s="488"/>
      <c r="C10" s="264" t="s">
        <v>985</v>
      </c>
      <c r="D10" s="302">
        <f>VLOOKUP(C10,MUNR[],3,FALSE)</f>
        <v>0.3</v>
      </c>
      <c r="E10" s="302">
        <f>VLOOKUP(C10,MUNR[],4,FALSE)</f>
        <v>0.80000001192092896</v>
      </c>
      <c r="F10" s="303">
        <f>VLOOKUP(C10,MUNR[],8,FALSE)</f>
        <v>0.11</v>
      </c>
      <c r="I10" s="8"/>
    </row>
    <row r="11" spans="1:9" ht="16.5" thickTop="1" thickBot="1" x14ac:dyDescent="0.3">
      <c r="A11" s="502"/>
      <c r="B11" s="488"/>
      <c r="C11" s="264" t="s">
        <v>1057</v>
      </c>
      <c r="D11" s="302">
        <f>VLOOKUP(C11,MUNR[],3,FALSE)</f>
        <v>0.3</v>
      </c>
      <c r="E11" s="302">
        <f>VLOOKUP(C11,MUNR[],4,FALSE)</f>
        <v>0.80000001192092896</v>
      </c>
      <c r="F11" s="303">
        <f>VLOOKUP(C11,MUNR[],8,FALSE)</f>
        <v>0.11</v>
      </c>
      <c r="I11" s="8"/>
    </row>
    <row r="12" spans="1:9" ht="16.5" thickTop="1" thickBot="1" x14ac:dyDescent="0.3">
      <c r="A12" s="502"/>
      <c r="B12" s="488"/>
      <c r="C12" s="264" t="s">
        <v>1125</v>
      </c>
      <c r="D12" s="302">
        <f>VLOOKUP(C12,MUNR[],3,FALSE)</f>
        <v>0.3</v>
      </c>
      <c r="E12" s="302">
        <f>VLOOKUP(C12,MUNR[],4,FALSE)</f>
        <v>0.80000001192092896</v>
      </c>
      <c r="F12" s="303">
        <f>VLOOKUP(C12,MUNR[],8,FALSE)</f>
        <v>0.11</v>
      </c>
      <c r="I12" s="8"/>
    </row>
    <row r="13" spans="1:9" ht="16.5" thickTop="1" thickBot="1" x14ac:dyDescent="0.3">
      <c r="A13" s="502"/>
      <c r="B13" s="488"/>
      <c r="C13" s="264" t="s">
        <v>1183</v>
      </c>
      <c r="D13" s="302">
        <f>VLOOKUP(C13,MUNR[],3,FALSE)</f>
        <v>0.3</v>
      </c>
      <c r="E13" s="302">
        <f>VLOOKUP(C13,MUNR[],4,FALSE)</f>
        <v>0.80000001192092896</v>
      </c>
      <c r="F13" s="303">
        <f>VLOOKUP(C13,MUNR[],8,FALSE)</f>
        <v>0.11</v>
      </c>
      <c r="H13" s="11"/>
      <c r="I13" s="8"/>
    </row>
    <row r="14" spans="1:9" ht="16.5" thickTop="1" thickBot="1" x14ac:dyDescent="0.3">
      <c r="A14" s="502"/>
      <c r="B14" s="488"/>
      <c r="C14" s="264" t="s">
        <v>1236</v>
      </c>
      <c r="D14" s="302">
        <f>VLOOKUP(C14,MUNR[],3,FALSE)</f>
        <v>0.3</v>
      </c>
      <c r="E14" s="302">
        <f>VLOOKUP(C14,MUNR[],4,FALSE)</f>
        <v>0.80000001192092896</v>
      </c>
      <c r="F14" s="303">
        <f>VLOOKUP(C14,MUNR[],8,FALSE)</f>
        <v>0.11</v>
      </c>
      <c r="H14" s="11"/>
      <c r="I14" s="8"/>
    </row>
    <row r="15" spans="1:9" ht="16.5" thickTop="1" thickBot="1" x14ac:dyDescent="0.3">
      <c r="A15" s="502"/>
      <c r="B15" s="488"/>
      <c r="C15" s="264" t="s">
        <v>1283</v>
      </c>
      <c r="D15" s="302">
        <f>VLOOKUP(C15,MUNR[],3,FALSE)</f>
        <v>0.3</v>
      </c>
      <c r="E15" s="302">
        <f>VLOOKUP(C15,MUNR[],4,FALSE)</f>
        <v>0.80000001192092896</v>
      </c>
      <c r="F15" s="303">
        <f>VLOOKUP(C15,MUNR[],8,FALSE)</f>
        <v>0.11</v>
      </c>
      <c r="H15" s="11"/>
      <c r="I15" s="8"/>
    </row>
    <row r="16" spans="1:9" ht="16.5" thickTop="1" thickBot="1" x14ac:dyDescent="0.3">
      <c r="A16" s="502"/>
      <c r="B16" s="488"/>
      <c r="C16" s="264" t="s">
        <v>1327</v>
      </c>
      <c r="D16" s="302">
        <f>VLOOKUP(C16,MUNR[],3,FALSE)</f>
        <v>0.3</v>
      </c>
      <c r="E16" s="302">
        <f>VLOOKUP(C16,MUNR[],4,FALSE)</f>
        <v>0.80000001192092896</v>
      </c>
      <c r="F16" s="303">
        <f>VLOOKUP(C16,MUNR[],8,FALSE)</f>
        <v>0.11</v>
      </c>
      <c r="H16" s="11"/>
      <c r="I16" s="8"/>
    </row>
    <row r="17" spans="1:9" ht="16.5" thickTop="1" thickBot="1" x14ac:dyDescent="0.3">
      <c r="A17" s="502"/>
      <c r="B17" s="488"/>
      <c r="C17" s="264" t="s">
        <v>1363</v>
      </c>
      <c r="D17" s="302">
        <f>VLOOKUP(C17,MUNR[],3,FALSE)</f>
        <v>0.3</v>
      </c>
      <c r="E17" s="302">
        <f>VLOOKUP(C17,MUNR[],4,FALSE)</f>
        <v>0.80000001192092896</v>
      </c>
      <c r="F17" s="303">
        <f>VLOOKUP(C17,MUNR[],8,FALSE)</f>
        <v>0.11</v>
      </c>
      <c r="H17" s="11"/>
      <c r="I17" s="8"/>
    </row>
    <row r="18" spans="1:9" ht="16.5" thickTop="1" thickBot="1" x14ac:dyDescent="0.3">
      <c r="A18" s="502"/>
      <c r="B18" s="488"/>
      <c r="C18" s="264" t="s">
        <v>1396</v>
      </c>
      <c r="D18" s="302">
        <f>VLOOKUP(C18,MUNR[],3,FALSE)</f>
        <v>0.3</v>
      </c>
      <c r="E18" s="302">
        <f>VLOOKUP(C18,MUNR[],4,FALSE)</f>
        <v>0.80000001192092896</v>
      </c>
      <c r="F18" s="303">
        <f>VLOOKUP(C18,MUNR[],8,FALSE)</f>
        <v>0.11</v>
      </c>
      <c r="H18" s="11"/>
      <c r="I18" s="8"/>
    </row>
    <row r="19" spans="1:9" ht="16.5" thickTop="1" thickBot="1" x14ac:dyDescent="0.3">
      <c r="A19" s="502"/>
      <c r="B19" s="488"/>
      <c r="C19" s="264" t="s">
        <v>1426</v>
      </c>
      <c r="D19" s="302">
        <f>VLOOKUP(C19,MUNR[],3,FALSE)</f>
        <v>0.3</v>
      </c>
      <c r="E19" s="302">
        <f>VLOOKUP(C19,MUNR[],4,FALSE)</f>
        <v>0.80000001192092896</v>
      </c>
      <c r="F19" s="303">
        <f>VLOOKUP(C19,MUNR[],8,FALSE)</f>
        <v>0.11</v>
      </c>
      <c r="H19" s="10"/>
      <c r="I19" s="8"/>
    </row>
    <row r="20" spans="1:9" ht="16.5" thickTop="1" thickBot="1" x14ac:dyDescent="0.3">
      <c r="A20" s="502"/>
      <c r="B20" s="488"/>
      <c r="C20" s="264" t="s">
        <v>1451</v>
      </c>
      <c r="D20" s="302">
        <f>VLOOKUP(C20,MUNR[],3,FALSE)</f>
        <v>0.3</v>
      </c>
      <c r="E20" s="302">
        <f>VLOOKUP(C20,MUNR[],4,FALSE)</f>
        <v>0.80000001192092896</v>
      </c>
      <c r="F20" s="303">
        <f>VLOOKUP(C20,MUNR[],8,FALSE)</f>
        <v>0.11</v>
      </c>
      <c r="H20" s="11"/>
      <c r="I20" s="8"/>
    </row>
    <row r="21" spans="1:9" ht="16.5" thickTop="1" thickBot="1" x14ac:dyDescent="0.3">
      <c r="A21" s="502"/>
      <c r="B21" s="488"/>
      <c r="C21" s="264" t="s">
        <v>1471</v>
      </c>
      <c r="D21" s="302">
        <f>VLOOKUP(C21,MUNR[],3,FALSE)</f>
        <v>0.3</v>
      </c>
      <c r="E21" s="302">
        <f>VLOOKUP(C21,MUNR[],4,FALSE)</f>
        <v>0.80000001192092896</v>
      </c>
      <c r="F21" s="303">
        <f>VLOOKUP(C21,MUNR[],8,FALSE)</f>
        <v>0.11</v>
      </c>
      <c r="G21" s="11"/>
      <c r="H21" s="11"/>
      <c r="I21" s="8"/>
    </row>
    <row r="22" spans="1:9" ht="16.5" thickTop="1" thickBot="1" x14ac:dyDescent="0.3">
      <c r="A22" s="502"/>
      <c r="B22" s="488"/>
      <c r="C22" s="264" t="s">
        <v>1487</v>
      </c>
      <c r="D22" s="302">
        <f>VLOOKUP(C22,MUNR[],3,FALSE)</f>
        <v>0.3</v>
      </c>
      <c r="E22" s="302">
        <f>VLOOKUP(C22,MUNR[],4,FALSE)</f>
        <v>0.80000001192092896</v>
      </c>
      <c r="F22" s="303">
        <f>VLOOKUP(C22,MUNR[],8,FALSE)</f>
        <v>0.11</v>
      </c>
      <c r="G22" s="11"/>
      <c r="H22" s="11"/>
      <c r="I22" s="8"/>
    </row>
    <row r="23" spans="1:9" ht="16.5" thickTop="1" thickBot="1" x14ac:dyDescent="0.3">
      <c r="A23" s="502"/>
      <c r="B23" s="488"/>
      <c r="C23" s="264" t="s">
        <v>1500</v>
      </c>
      <c r="D23" s="302">
        <f>VLOOKUP(C23,MUNR[],3,FALSE)</f>
        <v>0.3</v>
      </c>
      <c r="E23" s="302">
        <f>VLOOKUP(C23,MUNR[],4,FALSE)</f>
        <v>0.80000001192092896</v>
      </c>
      <c r="F23" s="303">
        <f>VLOOKUP(C23,MUNR[],8,FALSE)</f>
        <v>0.11</v>
      </c>
      <c r="G23" s="11"/>
      <c r="H23" s="11"/>
      <c r="I23" s="8"/>
    </row>
    <row r="24" spans="1:9" ht="16.5" thickTop="1" thickBot="1" x14ac:dyDescent="0.3">
      <c r="A24" s="502"/>
      <c r="B24" s="488"/>
      <c r="C24" s="264" t="s">
        <v>1510</v>
      </c>
      <c r="D24" s="302">
        <f>VLOOKUP(C24,MUNR[],3,FALSE)</f>
        <v>0.3</v>
      </c>
      <c r="E24" s="302">
        <f>VLOOKUP(C24,MUNR[],4,FALSE)</f>
        <v>0.80000001192092896</v>
      </c>
      <c r="F24" s="303">
        <f>VLOOKUP(C24,MUNR[],8,FALSE)</f>
        <v>0.11</v>
      </c>
      <c r="G24" s="11"/>
      <c r="H24" s="11"/>
      <c r="I24" s="8"/>
    </row>
    <row r="25" spans="1:9" ht="16.5" thickTop="1" thickBot="1" x14ac:dyDescent="0.3">
      <c r="A25" s="502"/>
      <c r="B25" s="488"/>
      <c r="C25" s="264" t="s">
        <v>1519</v>
      </c>
      <c r="D25" s="302">
        <f>VLOOKUP(C25,MUNR[],3,FALSE)</f>
        <v>0.3</v>
      </c>
      <c r="E25" s="302">
        <f>VLOOKUP(C25,MUNR[],4,FALSE)</f>
        <v>0.80000001192092896</v>
      </c>
      <c r="F25" s="303">
        <f>VLOOKUP(C25,MUNR[],8,FALSE)</f>
        <v>0.11</v>
      </c>
      <c r="G25" s="11"/>
      <c r="H25" s="11"/>
      <c r="I25" s="8"/>
    </row>
    <row r="26" spans="1:9" ht="16.5" thickTop="1" thickBot="1" x14ac:dyDescent="0.3">
      <c r="A26" s="502"/>
      <c r="B26" s="491"/>
      <c r="C26" s="265" t="s">
        <v>1526</v>
      </c>
      <c r="D26" s="304">
        <f>VLOOKUP(C26,MUNR[],3,FALSE)</f>
        <v>0.3</v>
      </c>
      <c r="E26" s="304">
        <f>VLOOKUP(C26,MUNR[],4,FALSE)</f>
        <v>0.80000001192092896</v>
      </c>
      <c r="F26" s="303">
        <f>VLOOKUP(C26,MUNR[],8,FALSE)</f>
        <v>0.11</v>
      </c>
      <c r="G26" s="11"/>
      <c r="H26" s="11"/>
    </row>
    <row r="27" spans="1:9" ht="81" thickTop="1" thickBot="1" x14ac:dyDescent="0.3">
      <c r="A27" s="502"/>
      <c r="B27" s="266" t="s">
        <v>200</v>
      </c>
      <c r="C27" s="267" t="s">
        <v>261</v>
      </c>
      <c r="D27" s="306">
        <f>VLOOKUP(C27,MUNR[],3,FALSE)</f>
        <v>0.1</v>
      </c>
      <c r="E27" s="306">
        <f>VLOOKUP(C27,MUNR[],4,FALSE)</f>
        <v>0.80000001192092896</v>
      </c>
      <c r="F27" s="307">
        <f>VLOOKUP(C27,MUNR[],8,FALSE)</f>
        <v>5.59</v>
      </c>
      <c r="G27" s="11"/>
      <c r="H27" s="11"/>
    </row>
    <row r="28" spans="1:9" ht="16.5" thickTop="1" thickBot="1" x14ac:dyDescent="0.3">
      <c r="A28" s="502"/>
      <c r="B28" s="508" t="s">
        <v>170</v>
      </c>
      <c r="C28" s="268" t="s">
        <v>262</v>
      </c>
      <c r="D28" s="302">
        <f>VLOOKUP(C28,MUNR[],3,FALSE)</f>
        <v>0.1</v>
      </c>
      <c r="E28" s="302">
        <f>VLOOKUP(C28,MUNR[],4,FALSE)</f>
        <v>0.80000001192092896</v>
      </c>
      <c r="F28" s="303">
        <f>VLOOKUP(C28,MUNR[],8,FALSE)</f>
        <v>0.02</v>
      </c>
      <c r="G28" s="11"/>
      <c r="H28" s="11"/>
    </row>
    <row r="29" spans="1:9" ht="16.5" thickTop="1" thickBot="1" x14ac:dyDescent="0.3">
      <c r="A29" s="502"/>
      <c r="B29" s="505"/>
      <c r="C29" s="264" t="s">
        <v>365</v>
      </c>
      <c r="D29" s="302">
        <f>VLOOKUP(C29,MUNR[],3,FALSE)</f>
        <v>0.1</v>
      </c>
      <c r="E29" s="302">
        <f>VLOOKUP(C29,MUNR[],4,FALSE)</f>
        <v>0.80000001192092896</v>
      </c>
      <c r="F29" s="303">
        <f>VLOOKUP(C29,MUNR[],8,FALSE)</f>
        <v>0.02</v>
      </c>
      <c r="G29" s="11"/>
      <c r="H29" s="11"/>
    </row>
    <row r="30" spans="1:9" ht="16.5" thickTop="1" thickBot="1" x14ac:dyDescent="0.3">
      <c r="A30" s="502"/>
      <c r="B30" s="505"/>
      <c r="C30" s="264" t="s">
        <v>460</v>
      </c>
      <c r="D30" s="302">
        <f>VLOOKUP(C30,MUNR[],3,FALSE)</f>
        <v>0.1</v>
      </c>
      <c r="E30" s="302">
        <f>VLOOKUP(C30,MUNR[],4,FALSE)</f>
        <v>0.80000001192092896</v>
      </c>
      <c r="F30" s="303">
        <f>VLOOKUP(C30,MUNR[],8,FALSE)</f>
        <v>0.02</v>
      </c>
      <c r="G30" s="11"/>
      <c r="H30" s="11"/>
    </row>
    <row r="31" spans="1:9" ht="16.5" thickTop="1" thickBot="1" x14ac:dyDescent="0.3">
      <c r="A31" s="502"/>
      <c r="B31" s="505"/>
      <c r="C31" s="264" t="s">
        <v>553</v>
      </c>
      <c r="D31" s="302">
        <f>VLOOKUP(C31,MUNR[],3,FALSE)</f>
        <v>0.1</v>
      </c>
      <c r="E31" s="302">
        <f>VLOOKUP(C31,MUNR[],4,FALSE)</f>
        <v>0.80000001192092896</v>
      </c>
      <c r="F31" s="303">
        <f>VLOOKUP(C31,MUNR[],8,FALSE)</f>
        <v>0.02</v>
      </c>
      <c r="G31" s="11"/>
      <c r="H31" s="11"/>
    </row>
    <row r="32" spans="1:9" ht="16.5" thickTop="1" thickBot="1" x14ac:dyDescent="0.3">
      <c r="A32" s="502"/>
      <c r="B32" s="505"/>
      <c r="C32" s="264" t="s">
        <v>646</v>
      </c>
      <c r="D32" s="302">
        <f>VLOOKUP(C32,MUNR[],3,FALSE)</f>
        <v>0.1</v>
      </c>
      <c r="E32" s="302">
        <f>VLOOKUP(C32,MUNR[],4,FALSE)</f>
        <v>0.80000001192092896</v>
      </c>
      <c r="F32" s="303">
        <f>VLOOKUP(C32,MUNR[],8,FALSE)</f>
        <v>0.02</v>
      </c>
    </row>
    <row r="33" spans="1:6" ht="16.5" thickTop="1" thickBot="1" x14ac:dyDescent="0.3">
      <c r="A33" s="502"/>
      <c r="B33" s="505"/>
      <c r="C33" s="264" t="s">
        <v>738</v>
      </c>
      <c r="D33" s="302">
        <f>VLOOKUP(C33,MUNR[],3,FALSE)</f>
        <v>0.1</v>
      </c>
      <c r="E33" s="302">
        <f>VLOOKUP(C33,MUNR[],4,FALSE)</f>
        <v>0.80000001192092896</v>
      </c>
      <c r="F33" s="303">
        <f>VLOOKUP(C33,MUNR[],8,FALSE)</f>
        <v>0.02</v>
      </c>
    </row>
    <row r="34" spans="1:6" ht="16.5" thickTop="1" thickBot="1" x14ac:dyDescent="0.3">
      <c r="A34" s="502"/>
      <c r="B34" s="505"/>
      <c r="C34" s="264" t="s">
        <v>827</v>
      </c>
      <c r="D34" s="302">
        <f>VLOOKUP(C34,MUNR[],3,FALSE)</f>
        <v>0.1</v>
      </c>
      <c r="E34" s="302">
        <f>VLOOKUP(C34,MUNR[],4,FALSE)</f>
        <v>0.80000001192092896</v>
      </c>
      <c r="F34" s="303">
        <f>VLOOKUP(C34,MUNR[],8,FALSE)</f>
        <v>0.02</v>
      </c>
    </row>
    <row r="35" spans="1:6" ht="16.5" thickTop="1" thickBot="1" x14ac:dyDescent="0.3">
      <c r="A35" s="502"/>
      <c r="B35" s="505"/>
      <c r="C35" s="264" t="s">
        <v>909</v>
      </c>
      <c r="D35" s="302">
        <f>VLOOKUP(C35,MUNR[],3,FALSE)</f>
        <v>0.1</v>
      </c>
      <c r="E35" s="302">
        <f>VLOOKUP(C35,MUNR[],4,FALSE)</f>
        <v>0.80000001192092896</v>
      </c>
      <c r="F35" s="303">
        <f>VLOOKUP(C35,MUNR[],8,FALSE)</f>
        <v>0.02</v>
      </c>
    </row>
    <row r="36" spans="1:6" ht="16.5" thickTop="1" thickBot="1" x14ac:dyDescent="0.3">
      <c r="A36" s="502"/>
      <c r="B36" s="505"/>
      <c r="C36" s="264" t="s">
        <v>986</v>
      </c>
      <c r="D36" s="302">
        <f>VLOOKUP(C36,MUNR[],3,FALSE)</f>
        <v>0.1</v>
      </c>
      <c r="E36" s="302">
        <f>VLOOKUP(C36,MUNR[],4,FALSE)</f>
        <v>0.80000001192092896</v>
      </c>
      <c r="F36" s="303">
        <f>VLOOKUP(C36,MUNR[],8,FALSE)</f>
        <v>0.02</v>
      </c>
    </row>
    <row r="37" spans="1:6" ht="16.5" thickTop="1" thickBot="1" x14ac:dyDescent="0.3">
      <c r="A37" s="502"/>
      <c r="B37" s="505"/>
      <c r="C37" s="264" t="s">
        <v>1058</v>
      </c>
      <c r="D37" s="302">
        <f>VLOOKUP(C37,MUNR[],3,FALSE)</f>
        <v>0.1</v>
      </c>
      <c r="E37" s="302">
        <f>VLOOKUP(C37,MUNR[],4,FALSE)</f>
        <v>0.80000001192092896</v>
      </c>
      <c r="F37" s="303">
        <f>VLOOKUP(C37,MUNR[],8,FALSE)</f>
        <v>0.02</v>
      </c>
    </row>
    <row r="38" spans="1:6" ht="16.5" thickTop="1" thickBot="1" x14ac:dyDescent="0.3">
      <c r="A38" s="502"/>
      <c r="B38" s="505"/>
      <c r="C38" s="264" t="s">
        <v>1126</v>
      </c>
      <c r="D38" s="302">
        <f>VLOOKUP(C38,MUNR[],3,FALSE)</f>
        <v>0.1</v>
      </c>
      <c r="E38" s="302">
        <f>VLOOKUP(C38,MUNR[],4,FALSE)</f>
        <v>0.80000001192092896</v>
      </c>
      <c r="F38" s="303">
        <f>VLOOKUP(C38,MUNR[],8,FALSE)</f>
        <v>0.02</v>
      </c>
    </row>
    <row r="39" spans="1:6" ht="16.5" thickTop="1" thickBot="1" x14ac:dyDescent="0.3">
      <c r="A39" s="502"/>
      <c r="B39" s="505"/>
      <c r="C39" s="264" t="s">
        <v>1184</v>
      </c>
      <c r="D39" s="302">
        <f>VLOOKUP(C39,MUNR[],3,FALSE)</f>
        <v>0.1</v>
      </c>
      <c r="E39" s="302">
        <f>VLOOKUP(C39,MUNR[],4,FALSE)</f>
        <v>0.80000001192092896</v>
      </c>
      <c r="F39" s="303">
        <f>VLOOKUP(C39,MUNR[],8,FALSE)</f>
        <v>0.02</v>
      </c>
    </row>
    <row r="40" spans="1:6" ht="16.5" thickTop="1" thickBot="1" x14ac:dyDescent="0.3">
      <c r="A40" s="502"/>
      <c r="B40" s="505"/>
      <c r="C40" s="264" t="s">
        <v>1237</v>
      </c>
      <c r="D40" s="302">
        <f>VLOOKUP(C40,MUNR[],3,FALSE)</f>
        <v>0.1</v>
      </c>
      <c r="E40" s="302">
        <f>VLOOKUP(C40,MUNR[],4,FALSE)</f>
        <v>0.80000001192092896</v>
      </c>
      <c r="F40" s="303">
        <f>VLOOKUP(C40,MUNR[],8,FALSE)</f>
        <v>0.02</v>
      </c>
    </row>
    <row r="41" spans="1:6" ht="16.5" thickTop="1" thickBot="1" x14ac:dyDescent="0.3">
      <c r="A41" s="502"/>
      <c r="B41" s="505"/>
      <c r="C41" s="264" t="s">
        <v>1284</v>
      </c>
      <c r="D41" s="302">
        <f>VLOOKUP(C41,MUNR[],3,FALSE)</f>
        <v>0.1</v>
      </c>
      <c r="E41" s="302">
        <f>VLOOKUP(C41,MUNR[],4,FALSE)</f>
        <v>0.80000001192092896</v>
      </c>
      <c r="F41" s="303">
        <f>VLOOKUP(C41,MUNR[],8,FALSE)</f>
        <v>0.02</v>
      </c>
    </row>
    <row r="42" spans="1:6" ht="16.5" thickTop="1" thickBot="1" x14ac:dyDescent="0.3">
      <c r="A42" s="502"/>
      <c r="B42" s="505"/>
      <c r="C42" s="264" t="s">
        <v>1328</v>
      </c>
      <c r="D42" s="302">
        <f>VLOOKUP(C42,MUNR[],3,FALSE)</f>
        <v>0.1</v>
      </c>
      <c r="E42" s="302">
        <f>VLOOKUP(C42,MUNR[],4,FALSE)</f>
        <v>0.80000001192092896</v>
      </c>
      <c r="F42" s="303">
        <f>VLOOKUP(C42,MUNR[],8,FALSE)</f>
        <v>0.02</v>
      </c>
    </row>
    <row r="43" spans="1:6" ht="16.5" thickTop="1" thickBot="1" x14ac:dyDescent="0.3">
      <c r="A43" s="502"/>
      <c r="B43" s="505"/>
      <c r="C43" s="264" t="s">
        <v>1364</v>
      </c>
      <c r="D43" s="302">
        <f>VLOOKUP(C43,MUNR[],3,FALSE)</f>
        <v>0.1</v>
      </c>
      <c r="E43" s="302">
        <f>VLOOKUP(C43,MUNR[],4,FALSE)</f>
        <v>0.80000001192092896</v>
      </c>
      <c r="F43" s="303">
        <f>VLOOKUP(C43,MUNR[],8,FALSE)</f>
        <v>0.02</v>
      </c>
    </row>
    <row r="44" spans="1:6" ht="16.5" thickTop="1" thickBot="1" x14ac:dyDescent="0.3">
      <c r="A44" s="502"/>
      <c r="B44" s="505"/>
      <c r="C44" s="264" t="s">
        <v>1397</v>
      </c>
      <c r="D44" s="302">
        <f>VLOOKUP(C44,MUNR[],3,FALSE)</f>
        <v>0.1</v>
      </c>
      <c r="E44" s="302">
        <f>VLOOKUP(C44,MUNR[],4,FALSE)</f>
        <v>0.80000001192092896</v>
      </c>
      <c r="F44" s="303">
        <f>VLOOKUP(C44,MUNR[],8,FALSE)</f>
        <v>0.02</v>
      </c>
    </row>
    <row r="45" spans="1:6" ht="16.5" thickTop="1" thickBot="1" x14ac:dyDescent="0.3">
      <c r="A45" s="502"/>
      <c r="B45" s="505"/>
      <c r="C45" s="264" t="s">
        <v>1427</v>
      </c>
      <c r="D45" s="302">
        <f>VLOOKUP(C45,MUNR[],3,FALSE)</f>
        <v>0.1</v>
      </c>
      <c r="E45" s="302">
        <f>VLOOKUP(C45,MUNR[],4,FALSE)</f>
        <v>0.80000001192092896</v>
      </c>
      <c r="F45" s="303">
        <f>VLOOKUP(C45,MUNR[],8,FALSE)</f>
        <v>0.02</v>
      </c>
    </row>
    <row r="46" spans="1:6" ht="16.5" thickTop="1" thickBot="1" x14ac:dyDescent="0.3">
      <c r="A46" s="502"/>
      <c r="B46" s="505"/>
      <c r="C46" s="264" t="s">
        <v>1452</v>
      </c>
      <c r="D46" s="302">
        <f>VLOOKUP(C46,MUNR[],3,FALSE)</f>
        <v>0.1</v>
      </c>
      <c r="E46" s="302">
        <f>VLOOKUP(C46,MUNR[],4,FALSE)</f>
        <v>0.80000001192092896</v>
      </c>
      <c r="F46" s="303">
        <f>VLOOKUP(C46,MUNR[],8,FALSE)</f>
        <v>0.02</v>
      </c>
    </row>
    <row r="47" spans="1:6" ht="16.5" thickTop="1" thickBot="1" x14ac:dyDescent="0.3">
      <c r="A47" s="502"/>
      <c r="B47" s="505"/>
      <c r="C47" s="264" t="s">
        <v>1472</v>
      </c>
      <c r="D47" s="302">
        <f>VLOOKUP(C47,MUNR[],3,FALSE)</f>
        <v>0.1</v>
      </c>
      <c r="E47" s="302">
        <f>VLOOKUP(C47,MUNR[],4,FALSE)</f>
        <v>0.80000001192092896</v>
      </c>
      <c r="F47" s="303">
        <f>VLOOKUP(C47,MUNR[],8,FALSE)</f>
        <v>0.02</v>
      </c>
    </row>
    <row r="48" spans="1:6" ht="16.5" thickTop="1" thickBot="1" x14ac:dyDescent="0.3">
      <c r="A48" s="502"/>
      <c r="B48" s="505"/>
      <c r="C48" s="264" t="s">
        <v>1488</v>
      </c>
      <c r="D48" s="302">
        <f>VLOOKUP(C48,MUNR[],3,FALSE)</f>
        <v>0.1</v>
      </c>
      <c r="E48" s="302">
        <f>VLOOKUP(C48,MUNR[],4,FALSE)</f>
        <v>0.80000001192092896</v>
      </c>
      <c r="F48" s="303">
        <f>VLOOKUP(C48,MUNR[],8,FALSE)</f>
        <v>0.02</v>
      </c>
    </row>
    <row r="49" spans="1:6" ht="16.5" thickTop="1" thickBot="1" x14ac:dyDescent="0.3">
      <c r="A49" s="502"/>
      <c r="B49" s="505"/>
      <c r="C49" s="264" t="s">
        <v>1501</v>
      </c>
      <c r="D49" s="302">
        <f>VLOOKUP(C49,MUNR[],3,FALSE)</f>
        <v>0.1</v>
      </c>
      <c r="E49" s="302">
        <f>VLOOKUP(C49,MUNR[],4,FALSE)</f>
        <v>0.80000001192092896</v>
      </c>
      <c r="F49" s="303">
        <f>VLOOKUP(C49,MUNR[],8,FALSE)</f>
        <v>0.02</v>
      </c>
    </row>
    <row r="50" spans="1:6" ht="16.5" thickTop="1" thickBot="1" x14ac:dyDescent="0.3">
      <c r="A50" s="502"/>
      <c r="B50" s="509"/>
      <c r="C50" s="265" t="s">
        <v>1511</v>
      </c>
      <c r="D50" s="304">
        <f>VLOOKUP(C50,MUNR[],3,FALSE)</f>
        <v>0.1</v>
      </c>
      <c r="E50" s="304">
        <f>VLOOKUP(C50,MUNR[],4,FALSE)</f>
        <v>0.80000001192092896</v>
      </c>
      <c r="F50" s="303">
        <f>VLOOKUP(C50,MUNR[],8,FALSE)</f>
        <v>0.02</v>
      </c>
    </row>
    <row r="51" spans="1:6" ht="15" customHeight="1" thickTop="1" thickBot="1" x14ac:dyDescent="0.3">
      <c r="A51" s="502"/>
      <c r="B51" s="490" t="s">
        <v>153</v>
      </c>
      <c r="C51" s="268" t="s">
        <v>263</v>
      </c>
      <c r="D51" s="302">
        <f>VLOOKUP(C51,MUNR[],3,FALSE)</f>
        <v>0.1</v>
      </c>
      <c r="E51" s="302">
        <f>VLOOKUP(C51,MUNR[],4,FALSE)</f>
        <v>0.80000001192092896</v>
      </c>
      <c r="F51" s="360">
        <f>VLOOKUP(C51,MUNR[],8,FALSE)</f>
        <v>0.11</v>
      </c>
    </row>
    <row r="52" spans="1:6" ht="16.5" thickTop="1" thickBot="1" x14ac:dyDescent="0.3">
      <c r="A52" s="502"/>
      <c r="B52" s="488"/>
      <c r="C52" s="264" t="s">
        <v>366</v>
      </c>
      <c r="D52" s="302">
        <f>VLOOKUP(C52,MUNR[],3,FALSE)</f>
        <v>0.1</v>
      </c>
      <c r="E52" s="302">
        <f>VLOOKUP(C52,MUNR[],4,FALSE)</f>
        <v>0.80000001192092896</v>
      </c>
      <c r="F52" s="303">
        <f>VLOOKUP(C52,MUNR[],8,FALSE)</f>
        <v>0.11</v>
      </c>
    </row>
    <row r="53" spans="1:6" ht="16.5" thickTop="1" thickBot="1" x14ac:dyDescent="0.3">
      <c r="A53" s="502"/>
      <c r="B53" s="488"/>
      <c r="C53" s="264" t="s">
        <v>461</v>
      </c>
      <c r="D53" s="302">
        <f>VLOOKUP(C53,MUNR[],3,FALSE)</f>
        <v>0.1</v>
      </c>
      <c r="E53" s="302">
        <f>VLOOKUP(C53,MUNR[],4,FALSE)</f>
        <v>0.80000001192092896</v>
      </c>
      <c r="F53" s="303">
        <f>VLOOKUP(C53,MUNR[],8,FALSE)</f>
        <v>0.11</v>
      </c>
    </row>
    <row r="54" spans="1:6" ht="16.5" thickTop="1" thickBot="1" x14ac:dyDescent="0.3">
      <c r="A54" s="502"/>
      <c r="B54" s="488"/>
      <c r="C54" s="264" t="s">
        <v>554</v>
      </c>
      <c r="D54" s="302">
        <f>VLOOKUP(C54,MUNR[],3,FALSE)</f>
        <v>0.1</v>
      </c>
      <c r="E54" s="302">
        <f>VLOOKUP(C54,MUNR[],4,FALSE)</f>
        <v>0.80000001192092896</v>
      </c>
      <c r="F54" s="303">
        <f>VLOOKUP(C54,MUNR[],8,FALSE)</f>
        <v>0.11</v>
      </c>
    </row>
    <row r="55" spans="1:6" ht="16.5" thickTop="1" thickBot="1" x14ac:dyDescent="0.3">
      <c r="A55" s="502"/>
      <c r="B55" s="488"/>
      <c r="C55" s="264" t="s">
        <v>647</v>
      </c>
      <c r="D55" s="302">
        <f>VLOOKUP(C55,MUNR[],3,FALSE)</f>
        <v>0.1</v>
      </c>
      <c r="E55" s="302">
        <f>VLOOKUP(C55,MUNR[],4,FALSE)</f>
        <v>0.80000001192092896</v>
      </c>
      <c r="F55" s="303">
        <f>VLOOKUP(C55,MUNR[],8,FALSE)</f>
        <v>0.11</v>
      </c>
    </row>
    <row r="56" spans="1:6" ht="16.5" thickTop="1" thickBot="1" x14ac:dyDescent="0.3">
      <c r="A56" s="502"/>
      <c r="B56" s="488"/>
      <c r="C56" s="264" t="s">
        <v>739</v>
      </c>
      <c r="D56" s="302">
        <f>VLOOKUP(C56,MUNR[],3,FALSE)</f>
        <v>0.1</v>
      </c>
      <c r="E56" s="302">
        <f>VLOOKUP(C56,MUNR[],4,FALSE)</f>
        <v>0.80000001192092896</v>
      </c>
      <c r="F56" s="303">
        <f>VLOOKUP(C56,MUNR[],8,FALSE)</f>
        <v>0.11</v>
      </c>
    </row>
    <row r="57" spans="1:6" ht="16.5" thickTop="1" thickBot="1" x14ac:dyDescent="0.3">
      <c r="A57" s="502"/>
      <c r="B57" s="488"/>
      <c r="C57" s="264" t="s">
        <v>828</v>
      </c>
      <c r="D57" s="302">
        <f>VLOOKUP(C57,MUNR[],3,FALSE)</f>
        <v>0.1</v>
      </c>
      <c r="E57" s="302">
        <f>VLOOKUP(C57,MUNR[],4,FALSE)</f>
        <v>0.80000001192092896</v>
      </c>
      <c r="F57" s="303">
        <f>VLOOKUP(C57,MUNR[],8,FALSE)</f>
        <v>0.11</v>
      </c>
    </row>
    <row r="58" spans="1:6" ht="16.5" thickTop="1" thickBot="1" x14ac:dyDescent="0.3">
      <c r="A58" s="502"/>
      <c r="B58" s="488"/>
      <c r="C58" s="264" t="s">
        <v>910</v>
      </c>
      <c r="D58" s="302">
        <f>VLOOKUP(C58,MUNR[],3,FALSE)</f>
        <v>0.1</v>
      </c>
      <c r="E58" s="302">
        <f>VLOOKUP(C58,MUNR[],4,FALSE)</f>
        <v>0.80000001192092896</v>
      </c>
      <c r="F58" s="303">
        <f>VLOOKUP(C58,MUNR[],8,FALSE)</f>
        <v>0.11</v>
      </c>
    </row>
    <row r="59" spans="1:6" ht="16.5" thickTop="1" thickBot="1" x14ac:dyDescent="0.3">
      <c r="A59" s="502"/>
      <c r="B59" s="488"/>
      <c r="C59" s="264" t="s">
        <v>987</v>
      </c>
      <c r="D59" s="302">
        <f>VLOOKUP(C59,MUNR[],3,FALSE)</f>
        <v>0.1</v>
      </c>
      <c r="E59" s="302">
        <f>VLOOKUP(C59,MUNR[],4,FALSE)</f>
        <v>0.80000001192092896</v>
      </c>
      <c r="F59" s="303">
        <f>VLOOKUP(C59,MUNR[],8,FALSE)</f>
        <v>0.11</v>
      </c>
    </row>
    <row r="60" spans="1:6" ht="16.5" thickTop="1" thickBot="1" x14ac:dyDescent="0.3">
      <c r="A60" s="502"/>
      <c r="B60" s="488"/>
      <c r="C60" s="264" t="s">
        <v>1059</v>
      </c>
      <c r="D60" s="302">
        <f>VLOOKUP(C60,MUNR[],3,FALSE)</f>
        <v>0.1</v>
      </c>
      <c r="E60" s="302">
        <f>VLOOKUP(C60,MUNR[],4,FALSE)</f>
        <v>0.80000001192092896</v>
      </c>
      <c r="F60" s="303">
        <f>VLOOKUP(C60,MUNR[],8,FALSE)</f>
        <v>0.11</v>
      </c>
    </row>
    <row r="61" spans="1:6" ht="16.5" thickTop="1" thickBot="1" x14ac:dyDescent="0.3">
      <c r="A61" s="502"/>
      <c r="B61" s="488"/>
      <c r="C61" s="264" t="s">
        <v>1127</v>
      </c>
      <c r="D61" s="302">
        <f>VLOOKUP(C61,MUNR[],3,FALSE)</f>
        <v>0.1</v>
      </c>
      <c r="E61" s="302">
        <f>VLOOKUP(C61,MUNR[],4,FALSE)</f>
        <v>0.80000001192092896</v>
      </c>
      <c r="F61" s="303">
        <f>VLOOKUP(C61,MUNR[],8,FALSE)</f>
        <v>0.11</v>
      </c>
    </row>
    <row r="62" spans="1:6" ht="16.5" thickTop="1" thickBot="1" x14ac:dyDescent="0.3">
      <c r="A62" s="502"/>
      <c r="B62" s="488"/>
      <c r="C62" s="264" t="s">
        <v>1185</v>
      </c>
      <c r="D62" s="302">
        <f>VLOOKUP(C62,MUNR[],3,FALSE)</f>
        <v>0.1</v>
      </c>
      <c r="E62" s="302">
        <f>VLOOKUP(C62,MUNR[],4,FALSE)</f>
        <v>0.80000001192092896</v>
      </c>
      <c r="F62" s="303">
        <f>VLOOKUP(C62,MUNR[],8,FALSE)</f>
        <v>0.11</v>
      </c>
    </row>
    <row r="63" spans="1:6" ht="16.5" thickTop="1" thickBot="1" x14ac:dyDescent="0.3">
      <c r="A63" s="502"/>
      <c r="B63" s="488"/>
      <c r="C63" s="264" t="s">
        <v>1238</v>
      </c>
      <c r="D63" s="302">
        <f>VLOOKUP(C63,MUNR[],3,FALSE)</f>
        <v>0.1</v>
      </c>
      <c r="E63" s="302">
        <f>VLOOKUP(C63,MUNR[],4,FALSE)</f>
        <v>0.80000001192092896</v>
      </c>
      <c r="F63" s="303">
        <f>VLOOKUP(C63,MUNR[],8,FALSE)</f>
        <v>0.11</v>
      </c>
    </row>
    <row r="64" spans="1:6" ht="16.5" thickTop="1" thickBot="1" x14ac:dyDescent="0.3">
      <c r="A64" s="502"/>
      <c r="B64" s="488"/>
      <c r="C64" s="264" t="s">
        <v>1285</v>
      </c>
      <c r="D64" s="302">
        <f>VLOOKUP(C64,MUNR[],3,FALSE)</f>
        <v>0.1</v>
      </c>
      <c r="E64" s="302">
        <f>VLOOKUP(C64,MUNR[],4,FALSE)</f>
        <v>0.80000001192092896</v>
      </c>
      <c r="F64" s="303">
        <f>VLOOKUP(C64,MUNR[],8,FALSE)</f>
        <v>0.11</v>
      </c>
    </row>
    <row r="65" spans="1:6" ht="16.5" thickTop="1" thickBot="1" x14ac:dyDescent="0.3">
      <c r="A65" s="502"/>
      <c r="B65" s="488"/>
      <c r="C65" s="264" t="s">
        <v>1329</v>
      </c>
      <c r="D65" s="302">
        <f>VLOOKUP(C65,MUNR[],3,FALSE)</f>
        <v>0.1</v>
      </c>
      <c r="E65" s="302">
        <f>VLOOKUP(C65,MUNR[],4,FALSE)</f>
        <v>0.80000001192092896</v>
      </c>
      <c r="F65" s="303">
        <f>VLOOKUP(C65,MUNR[],8,FALSE)</f>
        <v>0.11</v>
      </c>
    </row>
    <row r="66" spans="1:6" ht="16.5" thickTop="1" thickBot="1" x14ac:dyDescent="0.3">
      <c r="A66" s="502"/>
      <c r="B66" s="488"/>
      <c r="C66" s="264" t="s">
        <v>1365</v>
      </c>
      <c r="D66" s="302">
        <f>VLOOKUP(C66,MUNR[],3,FALSE)</f>
        <v>0.1</v>
      </c>
      <c r="E66" s="302">
        <f>VLOOKUP(C66,MUNR[],4,FALSE)</f>
        <v>0.80000001192092896</v>
      </c>
      <c r="F66" s="303">
        <f>VLOOKUP(C66,MUNR[],8,FALSE)</f>
        <v>0.11</v>
      </c>
    </row>
    <row r="67" spans="1:6" ht="16.5" thickTop="1" thickBot="1" x14ac:dyDescent="0.3">
      <c r="A67" s="502"/>
      <c r="B67" s="488"/>
      <c r="C67" s="264" t="s">
        <v>1398</v>
      </c>
      <c r="D67" s="302">
        <f>VLOOKUP(C67,MUNR[],3,FALSE)</f>
        <v>0.1</v>
      </c>
      <c r="E67" s="302">
        <f>VLOOKUP(C67,MUNR[],4,FALSE)</f>
        <v>0.80000001192092896</v>
      </c>
      <c r="F67" s="303">
        <f>VLOOKUP(C67,MUNR[],8,FALSE)</f>
        <v>0.11</v>
      </c>
    </row>
    <row r="68" spans="1:6" ht="16.5" thickTop="1" thickBot="1" x14ac:dyDescent="0.3">
      <c r="A68" s="502"/>
      <c r="B68" s="488"/>
      <c r="C68" s="264" t="s">
        <v>1428</v>
      </c>
      <c r="D68" s="302">
        <f>VLOOKUP(C68,MUNR[],3,FALSE)</f>
        <v>0.1</v>
      </c>
      <c r="E68" s="302">
        <f>VLOOKUP(C68,MUNR[],4,FALSE)</f>
        <v>0.80000001192092896</v>
      </c>
      <c r="F68" s="303">
        <f>VLOOKUP(C68,MUNR[],8,FALSE)</f>
        <v>0.11</v>
      </c>
    </row>
    <row r="69" spans="1:6" ht="16.5" thickTop="1" thickBot="1" x14ac:dyDescent="0.3">
      <c r="A69" s="502"/>
      <c r="B69" s="488"/>
      <c r="C69" s="264" t="s">
        <v>1453</v>
      </c>
      <c r="D69" s="302">
        <f>VLOOKUP(C69,MUNR[],3,FALSE)</f>
        <v>0.1</v>
      </c>
      <c r="E69" s="302">
        <f>VLOOKUP(C69,MUNR[],4,FALSE)</f>
        <v>0.80000001192092896</v>
      </c>
      <c r="F69" s="303">
        <f>VLOOKUP(C69,MUNR[],8,FALSE)</f>
        <v>0.11</v>
      </c>
    </row>
    <row r="70" spans="1:6" ht="16.5" thickTop="1" thickBot="1" x14ac:dyDescent="0.3">
      <c r="A70" s="502"/>
      <c r="B70" s="491"/>
      <c r="C70" s="265" t="s">
        <v>1473</v>
      </c>
      <c r="D70" s="304">
        <f>VLOOKUP(C70,MUNR[],3,FALSE)</f>
        <v>0.1</v>
      </c>
      <c r="E70" s="304">
        <f>VLOOKUP(C70,MUNR[],4,FALSE)</f>
        <v>0.80000001192092896</v>
      </c>
      <c r="F70" s="305">
        <f>VLOOKUP(C70,MUNR[],8,FALSE)</f>
        <v>0.11</v>
      </c>
    </row>
    <row r="71" spans="1:6" ht="16.5" thickTop="1" thickBot="1" x14ac:dyDescent="0.3">
      <c r="A71" s="502"/>
      <c r="B71" s="504" t="s">
        <v>185</v>
      </c>
      <c r="C71" s="268" t="s">
        <v>264</v>
      </c>
      <c r="D71" s="302">
        <f>VLOOKUP(C71,MUNR[],3,FALSE)</f>
        <v>0.1</v>
      </c>
      <c r="E71" s="302">
        <f>VLOOKUP(C71,MUNR[],4,FALSE)</f>
        <v>0.80000001192092896</v>
      </c>
      <c r="F71" s="303">
        <f>VLOOKUP(C71,MUNR[],8,FALSE)</f>
        <v>0.02</v>
      </c>
    </row>
    <row r="72" spans="1:6" ht="16.5" thickTop="1" thickBot="1" x14ac:dyDescent="0.3">
      <c r="A72" s="502"/>
      <c r="B72" s="505"/>
      <c r="C72" s="264" t="s">
        <v>367</v>
      </c>
      <c r="D72" s="302">
        <f>VLOOKUP(C72,MUNR[],3,FALSE)</f>
        <v>0.1</v>
      </c>
      <c r="E72" s="302">
        <f>VLOOKUP(C72,MUNR[],4,FALSE)</f>
        <v>0.80000001192092896</v>
      </c>
      <c r="F72" s="303">
        <f>VLOOKUP(C72,MUNR[],8,FALSE)</f>
        <v>0.02</v>
      </c>
    </row>
    <row r="73" spans="1:6" ht="16.5" thickTop="1" thickBot="1" x14ac:dyDescent="0.3">
      <c r="A73" s="502"/>
      <c r="B73" s="505"/>
      <c r="C73" s="264" t="s">
        <v>462</v>
      </c>
      <c r="D73" s="302">
        <f>VLOOKUP(C73,MUNR[],3,FALSE)</f>
        <v>0.1</v>
      </c>
      <c r="E73" s="302">
        <f>VLOOKUP(C73,MUNR[],4,FALSE)</f>
        <v>0.80000001192092896</v>
      </c>
      <c r="F73" s="303">
        <f>VLOOKUP(C73,MUNR[],8,FALSE)</f>
        <v>0.02</v>
      </c>
    </row>
    <row r="74" spans="1:6" ht="16.5" thickTop="1" thickBot="1" x14ac:dyDescent="0.3">
      <c r="A74" s="502"/>
      <c r="B74" s="505"/>
      <c r="C74" s="264" t="s">
        <v>555</v>
      </c>
      <c r="D74" s="302">
        <f>VLOOKUP(C74,MUNR[],3,FALSE)</f>
        <v>0.1</v>
      </c>
      <c r="E74" s="302">
        <f>VLOOKUP(C74,MUNR[],4,FALSE)</f>
        <v>0.80000001192092896</v>
      </c>
      <c r="F74" s="303">
        <f>VLOOKUP(C74,MUNR[],8,FALSE)</f>
        <v>0.02</v>
      </c>
    </row>
    <row r="75" spans="1:6" ht="16.5" thickTop="1" thickBot="1" x14ac:dyDescent="0.3">
      <c r="A75" s="502"/>
      <c r="B75" s="505"/>
      <c r="C75" s="264" t="s">
        <v>648</v>
      </c>
      <c r="D75" s="302">
        <f>VLOOKUP(C75,MUNR[],3,FALSE)</f>
        <v>0.1</v>
      </c>
      <c r="E75" s="302">
        <f>VLOOKUP(C75,MUNR[],4,FALSE)</f>
        <v>0.80000001192092896</v>
      </c>
      <c r="F75" s="303">
        <f>VLOOKUP(C75,MUNR[],8,FALSE)</f>
        <v>0.82</v>
      </c>
    </row>
    <row r="76" spans="1:6" ht="16.5" thickTop="1" thickBot="1" x14ac:dyDescent="0.3">
      <c r="A76" s="502"/>
      <c r="B76" s="505"/>
      <c r="C76" s="264" t="s">
        <v>740</v>
      </c>
      <c r="D76" s="302">
        <f>VLOOKUP(C76,MUNR[],3,FALSE)</f>
        <v>0.1</v>
      </c>
      <c r="E76" s="302">
        <f>VLOOKUP(C76,MUNR[],4,FALSE)</f>
        <v>0.80000001192092896</v>
      </c>
      <c r="F76" s="303">
        <f>VLOOKUP(C76,MUNR[],8,FALSE)</f>
        <v>0.02</v>
      </c>
    </row>
    <row r="77" spans="1:6" ht="16.5" thickTop="1" thickBot="1" x14ac:dyDescent="0.3">
      <c r="A77" s="502"/>
      <c r="B77" s="505"/>
      <c r="C77" s="264" t="s">
        <v>829</v>
      </c>
      <c r="D77" s="302">
        <f>VLOOKUP(C77,MUNR[],3,FALSE)</f>
        <v>0.1</v>
      </c>
      <c r="E77" s="302">
        <f>VLOOKUP(C77,MUNR[],4,FALSE)</f>
        <v>0.80000001192092896</v>
      </c>
      <c r="F77" s="303">
        <f>VLOOKUP(C77,MUNR[],8,FALSE)</f>
        <v>0.02</v>
      </c>
    </row>
    <row r="78" spans="1:6" ht="16.5" thickTop="1" thickBot="1" x14ac:dyDescent="0.3">
      <c r="A78" s="502"/>
      <c r="B78" s="505"/>
      <c r="C78" s="264" t="s">
        <v>911</v>
      </c>
      <c r="D78" s="302">
        <f>VLOOKUP(C78,MUNR[],3,FALSE)</f>
        <v>0.1</v>
      </c>
      <c r="E78" s="302">
        <f>VLOOKUP(C78,MUNR[],4,FALSE)</f>
        <v>0.80000001192092896</v>
      </c>
      <c r="F78" s="303">
        <f>VLOOKUP(C78,MUNR[],8,FALSE)</f>
        <v>0.02</v>
      </c>
    </row>
    <row r="79" spans="1:6" ht="16.5" thickTop="1" thickBot="1" x14ac:dyDescent="0.3">
      <c r="A79" s="502"/>
      <c r="B79" s="505"/>
      <c r="C79" s="264" t="s">
        <v>988</v>
      </c>
      <c r="D79" s="302">
        <f>VLOOKUP(C79,MUNR[],3,FALSE)</f>
        <v>0.1</v>
      </c>
      <c r="E79" s="302">
        <f>VLOOKUP(C79,MUNR[],4,FALSE)</f>
        <v>0.80000001192092896</v>
      </c>
      <c r="F79" s="303">
        <f>VLOOKUP(C79,MUNR[],8,FALSE)</f>
        <v>0.02</v>
      </c>
    </row>
    <row r="80" spans="1:6" ht="16.5" thickTop="1" thickBot="1" x14ac:dyDescent="0.3">
      <c r="A80" s="502"/>
      <c r="B80" s="505"/>
      <c r="C80" s="264" t="s">
        <v>1060</v>
      </c>
      <c r="D80" s="302">
        <f>VLOOKUP(C80,MUNR[],3,FALSE)</f>
        <v>0.1</v>
      </c>
      <c r="E80" s="302">
        <f>VLOOKUP(C80,MUNR[],4,FALSE)</f>
        <v>0.80000001192092896</v>
      </c>
      <c r="F80" s="303">
        <f>VLOOKUP(C80,MUNR[],8,FALSE)</f>
        <v>0.02</v>
      </c>
    </row>
    <row r="81" spans="1:13" ht="16.5" thickTop="1" thickBot="1" x14ac:dyDescent="0.3">
      <c r="A81" s="502"/>
      <c r="B81" s="505"/>
      <c r="C81" s="264" t="s">
        <v>1128</v>
      </c>
      <c r="D81" s="302">
        <f>VLOOKUP(C81,MUNR[],3,FALSE)</f>
        <v>0.1</v>
      </c>
      <c r="E81" s="302">
        <f>VLOOKUP(C81,MUNR[],4,FALSE)</f>
        <v>0.80000001192092896</v>
      </c>
      <c r="F81" s="303">
        <f>VLOOKUP(C81,MUNR[],8,FALSE)</f>
        <v>0.02</v>
      </c>
    </row>
    <row r="82" spans="1:13" ht="16.5" thickTop="1" thickBot="1" x14ac:dyDescent="0.3">
      <c r="A82" s="503"/>
      <c r="B82" s="506"/>
      <c r="C82" s="265" t="s">
        <v>1186</v>
      </c>
      <c r="D82" s="304">
        <f>VLOOKUP(C82,MUNR[],3,FALSE)</f>
        <v>0.1</v>
      </c>
      <c r="E82" s="304">
        <f>VLOOKUP(C82,MUNR[],4,FALSE)</f>
        <v>0.80000001192092896</v>
      </c>
      <c r="F82" s="303">
        <f>VLOOKUP(C82,MUNR[],8,FALSE)</f>
        <v>0.02</v>
      </c>
    </row>
    <row r="83" spans="1:13" ht="15.75" thickBot="1" x14ac:dyDescent="0.3">
      <c r="A83" s="495" t="s">
        <v>135</v>
      </c>
      <c r="B83" s="504" t="s">
        <v>186</v>
      </c>
      <c r="C83" s="268" t="s">
        <v>265</v>
      </c>
      <c r="D83" s="302">
        <f>VLOOKUP(C83,MUNR[],3,FALSE)</f>
        <v>0.3</v>
      </c>
      <c r="E83" s="302">
        <f>VLOOKUP(C83,MUNR[],4,FALSE)</f>
        <v>0.80000001192092896</v>
      </c>
      <c r="F83" s="360">
        <f>VLOOKUP(C83,MUNR[],8,FALSE)</f>
        <v>1.88</v>
      </c>
    </row>
    <row r="84" spans="1:13" ht="16.5" thickTop="1" thickBot="1" x14ac:dyDescent="0.3">
      <c r="A84" s="496"/>
      <c r="B84" s="505"/>
      <c r="C84" s="264" t="s">
        <v>368</v>
      </c>
      <c r="D84" s="302">
        <f>VLOOKUP(C84,MUNR[],3,FALSE)</f>
        <v>0.3</v>
      </c>
      <c r="E84" s="302">
        <f>VLOOKUP(C84,MUNR[],4,FALSE)</f>
        <v>0.80000001192092896</v>
      </c>
      <c r="F84" s="303">
        <f>VLOOKUP(C84,MUNR[],8,FALSE)</f>
        <v>1.88</v>
      </c>
    </row>
    <row r="85" spans="1:13" ht="16.5" thickTop="1" thickBot="1" x14ac:dyDescent="0.3">
      <c r="A85" s="496"/>
      <c r="B85" s="505"/>
      <c r="C85" s="264" t="s">
        <v>463</v>
      </c>
      <c r="D85" s="302">
        <f>VLOOKUP(C85,MUNR[],3,FALSE)</f>
        <v>0.3</v>
      </c>
      <c r="E85" s="302">
        <f>VLOOKUP(C85,MUNR[],4,FALSE)</f>
        <v>0.80000001192092896</v>
      </c>
      <c r="F85" s="303">
        <f>VLOOKUP(C85,MUNR[],8,FALSE)</f>
        <v>1.88</v>
      </c>
    </row>
    <row r="86" spans="1:13" ht="16.5" thickTop="1" thickBot="1" x14ac:dyDescent="0.3">
      <c r="A86" s="496"/>
      <c r="B86" s="505"/>
      <c r="C86" s="264" t="s">
        <v>556</v>
      </c>
      <c r="D86" s="302">
        <f>VLOOKUP(C86,MUNR[],3,FALSE)</f>
        <v>0.3</v>
      </c>
      <c r="E86" s="302">
        <f>VLOOKUP(C86,MUNR[],4,FALSE)</f>
        <v>0.80000001192092896</v>
      </c>
      <c r="F86" s="303">
        <f>VLOOKUP(C86,MUNR[],8,FALSE)</f>
        <v>1.88</v>
      </c>
    </row>
    <row r="87" spans="1:13" ht="16.5" thickTop="1" thickBot="1" x14ac:dyDescent="0.3">
      <c r="A87" s="496"/>
      <c r="B87" s="505"/>
      <c r="C87" s="264" t="s">
        <v>649</v>
      </c>
      <c r="D87" s="302">
        <f>VLOOKUP(C87,MUNR[],3,FALSE)</f>
        <v>0.3</v>
      </c>
      <c r="E87" s="302">
        <f>VLOOKUP(C87,MUNR[],4,FALSE)</f>
        <v>0.80000001192092896</v>
      </c>
      <c r="F87" s="303">
        <f>VLOOKUP(C87,MUNR[],8,FALSE)</f>
        <v>1.88</v>
      </c>
      <c r="H87" s="102"/>
      <c r="I87" s="102"/>
      <c r="J87" s="102"/>
      <c r="K87" s="102"/>
      <c r="L87" s="102"/>
      <c r="M87" s="102"/>
    </row>
    <row r="88" spans="1:13" ht="16.5" thickTop="1" thickBot="1" x14ac:dyDescent="0.3">
      <c r="A88" s="496"/>
      <c r="B88" s="505"/>
      <c r="C88" s="264" t="s">
        <v>741</v>
      </c>
      <c r="D88" s="302">
        <f>VLOOKUP(C88,MUNR[],3,FALSE)</f>
        <v>0.3</v>
      </c>
      <c r="E88" s="302">
        <f>VLOOKUP(C88,MUNR[],4,FALSE)</f>
        <v>0.80000001192092896</v>
      </c>
      <c r="F88" s="303">
        <f>VLOOKUP(C88,MUNR[],8,FALSE)</f>
        <v>1.88</v>
      </c>
    </row>
    <row r="89" spans="1:13" ht="16.5" thickTop="1" thickBot="1" x14ac:dyDescent="0.3">
      <c r="A89" s="496"/>
      <c r="B89" s="505"/>
      <c r="C89" s="264" t="s">
        <v>830</v>
      </c>
      <c r="D89" s="302">
        <f>VLOOKUP(C89,MUNR[],3,FALSE)</f>
        <v>0.3</v>
      </c>
      <c r="E89" s="302">
        <f>VLOOKUP(C89,MUNR[],4,FALSE)</f>
        <v>0.80000001192092896</v>
      </c>
      <c r="F89" s="303">
        <f>VLOOKUP(C89,MUNR[],8,FALSE)</f>
        <v>1.88</v>
      </c>
    </row>
    <row r="90" spans="1:13" ht="16.5" thickTop="1" thickBot="1" x14ac:dyDescent="0.3">
      <c r="A90" s="496"/>
      <c r="B90" s="505"/>
      <c r="C90" s="264" t="s">
        <v>912</v>
      </c>
      <c r="D90" s="302">
        <f>VLOOKUP(C90,MUNR[],3,FALSE)</f>
        <v>0.3</v>
      </c>
      <c r="E90" s="302">
        <f>VLOOKUP(C90,MUNR[],4,FALSE)</f>
        <v>0.80000001192092896</v>
      </c>
      <c r="F90" s="303">
        <f>VLOOKUP(C90,MUNR[],8,FALSE)</f>
        <v>1.88</v>
      </c>
    </row>
    <row r="91" spans="1:13" ht="16.5" thickTop="1" thickBot="1" x14ac:dyDescent="0.3">
      <c r="A91" s="496"/>
      <c r="B91" s="505"/>
      <c r="C91" s="264" t="s">
        <v>989</v>
      </c>
      <c r="D91" s="302">
        <f>VLOOKUP(C91,MUNR[],3,FALSE)</f>
        <v>0.3</v>
      </c>
      <c r="E91" s="302">
        <f>VLOOKUP(C91,MUNR[],4,FALSE)</f>
        <v>0.80000001192092896</v>
      </c>
      <c r="F91" s="303">
        <f>VLOOKUP(C91,MUNR[],8,FALSE)</f>
        <v>1.88</v>
      </c>
    </row>
    <row r="92" spans="1:13" ht="16.5" thickTop="1" thickBot="1" x14ac:dyDescent="0.3">
      <c r="A92" s="496"/>
      <c r="B92" s="505"/>
      <c r="C92" s="264" t="s">
        <v>1061</v>
      </c>
      <c r="D92" s="302">
        <f>VLOOKUP(C92,MUNR[],3,FALSE)</f>
        <v>0.3</v>
      </c>
      <c r="E92" s="302">
        <f>VLOOKUP(C92,MUNR[],4,FALSE)</f>
        <v>0.80000001192092896</v>
      </c>
      <c r="F92" s="303">
        <f>VLOOKUP(C92,MUNR[],8,FALSE)</f>
        <v>1.88</v>
      </c>
    </row>
    <row r="93" spans="1:13" ht="16.5" thickTop="1" thickBot="1" x14ac:dyDescent="0.3">
      <c r="A93" s="496"/>
      <c r="B93" s="505"/>
      <c r="C93" s="264" t="s">
        <v>1129</v>
      </c>
      <c r="D93" s="302">
        <f>VLOOKUP(C93,MUNR[],3,FALSE)</f>
        <v>0.3</v>
      </c>
      <c r="E93" s="302">
        <f>VLOOKUP(C93,MUNR[],4,FALSE)</f>
        <v>0.80000001192092896</v>
      </c>
      <c r="F93" s="303">
        <f>VLOOKUP(C93,MUNR[],8,FALSE)</f>
        <v>1.88</v>
      </c>
    </row>
    <row r="94" spans="1:13" ht="16.5" thickTop="1" thickBot="1" x14ac:dyDescent="0.3">
      <c r="A94" s="496"/>
      <c r="B94" s="505"/>
      <c r="C94" s="264" t="s">
        <v>1187</v>
      </c>
      <c r="D94" s="302">
        <f>VLOOKUP(C94,MUNR[],3,FALSE)</f>
        <v>0.3</v>
      </c>
      <c r="E94" s="302">
        <f>VLOOKUP(C94,MUNR[],4,FALSE)</f>
        <v>0.80000001192092896</v>
      </c>
      <c r="F94" s="303">
        <f>VLOOKUP(C94,MUNR[],8,FALSE)</f>
        <v>1.88</v>
      </c>
    </row>
    <row r="95" spans="1:13" ht="16.5" thickTop="1" thickBot="1" x14ac:dyDescent="0.3">
      <c r="A95" s="496"/>
      <c r="B95" s="505"/>
      <c r="C95" s="264" t="s">
        <v>1239</v>
      </c>
      <c r="D95" s="302">
        <f>VLOOKUP(C95,MUNR[],3,FALSE)</f>
        <v>0.3</v>
      </c>
      <c r="E95" s="302">
        <f>VLOOKUP(C95,MUNR[],4,FALSE)</f>
        <v>0.80000001192092896</v>
      </c>
      <c r="F95" s="303">
        <f>VLOOKUP(C95,MUNR[],8,FALSE)</f>
        <v>1.88</v>
      </c>
    </row>
    <row r="96" spans="1:13" ht="16.5" thickTop="1" thickBot="1" x14ac:dyDescent="0.3">
      <c r="A96" s="496"/>
      <c r="B96" s="505"/>
      <c r="C96" s="264" t="s">
        <v>1286</v>
      </c>
      <c r="D96" s="302">
        <f>VLOOKUP(C96,MUNR[],3,FALSE)</f>
        <v>0.3</v>
      </c>
      <c r="E96" s="302">
        <f>VLOOKUP(C96,MUNR[],4,FALSE)</f>
        <v>0.80000001192092896</v>
      </c>
      <c r="F96" s="303">
        <f>VLOOKUP(C96,MUNR[],8,FALSE)</f>
        <v>1.88</v>
      </c>
    </row>
    <row r="97" spans="1:6" ht="16.5" thickTop="1" thickBot="1" x14ac:dyDescent="0.3">
      <c r="A97" s="496"/>
      <c r="B97" s="505"/>
      <c r="C97" s="264" t="s">
        <v>1330</v>
      </c>
      <c r="D97" s="302">
        <f>VLOOKUP(C97,MUNR[],3,FALSE)</f>
        <v>0.3</v>
      </c>
      <c r="E97" s="302">
        <f>VLOOKUP(C97,MUNR[],4,FALSE)</f>
        <v>0.80000001192092896</v>
      </c>
      <c r="F97" s="303">
        <f>VLOOKUP(C97,MUNR[],8,FALSE)</f>
        <v>1.88</v>
      </c>
    </row>
    <row r="98" spans="1:6" ht="16.5" thickTop="1" thickBot="1" x14ac:dyDescent="0.3">
      <c r="A98" s="496"/>
      <c r="B98" s="505"/>
      <c r="C98" s="264" t="s">
        <v>1366</v>
      </c>
      <c r="D98" s="302">
        <f>VLOOKUP(C98,MUNR[],3,FALSE)</f>
        <v>0.3</v>
      </c>
      <c r="E98" s="302">
        <f>VLOOKUP(C98,MUNR[],4,FALSE)</f>
        <v>0.80000001192092896</v>
      </c>
      <c r="F98" s="303">
        <f>VLOOKUP(C98,MUNR[],8,FALSE)</f>
        <v>1.88</v>
      </c>
    </row>
    <row r="99" spans="1:6" ht="16.5" thickTop="1" thickBot="1" x14ac:dyDescent="0.3">
      <c r="A99" s="496"/>
      <c r="B99" s="505"/>
      <c r="C99" s="264" t="s">
        <v>1399</v>
      </c>
      <c r="D99" s="302">
        <f>VLOOKUP(C99,MUNR[],3,FALSE)</f>
        <v>0.3</v>
      </c>
      <c r="E99" s="302">
        <f>VLOOKUP(C99,MUNR[],4,FALSE)</f>
        <v>0.80000001192092896</v>
      </c>
      <c r="F99" s="303">
        <f>VLOOKUP(C99,MUNR[],8,FALSE)</f>
        <v>1.88</v>
      </c>
    </row>
    <row r="100" spans="1:6" ht="16.5" thickTop="1" thickBot="1" x14ac:dyDescent="0.3">
      <c r="A100" s="496"/>
      <c r="B100" s="505"/>
      <c r="C100" s="264" t="s">
        <v>1429</v>
      </c>
      <c r="D100" s="302">
        <f>VLOOKUP(C100,MUNR[],3,FALSE)</f>
        <v>0.3</v>
      </c>
      <c r="E100" s="302">
        <f>VLOOKUP(C100,MUNR[],4,FALSE)</f>
        <v>0.80000001192092896</v>
      </c>
      <c r="F100" s="303">
        <f>VLOOKUP(C100,MUNR[],8,FALSE)</f>
        <v>1.88</v>
      </c>
    </row>
    <row r="101" spans="1:6" ht="16.5" thickTop="1" thickBot="1" x14ac:dyDescent="0.3">
      <c r="A101" s="496"/>
      <c r="B101" s="505"/>
      <c r="C101" s="293" t="s">
        <v>1454</v>
      </c>
      <c r="D101" s="302">
        <f>VLOOKUP(C101,MUNR[],3,FALSE)</f>
        <v>0.3</v>
      </c>
      <c r="E101" s="302">
        <f>VLOOKUP(C101,MUNR[],4,FALSE)</f>
        <v>0.80000001192092896</v>
      </c>
      <c r="F101" s="303">
        <f>VLOOKUP(C101,MUNR[],8,FALSE)</f>
        <v>1.88</v>
      </c>
    </row>
    <row r="102" spans="1:6" ht="16.5" thickTop="1" thickBot="1" x14ac:dyDescent="0.3">
      <c r="A102" s="496"/>
      <c r="B102" s="505"/>
      <c r="C102" s="293" t="s">
        <v>1474</v>
      </c>
      <c r="D102" s="302">
        <f>VLOOKUP(C102,MUNR[],3,FALSE)</f>
        <v>0.3</v>
      </c>
      <c r="E102" s="302">
        <f>VLOOKUP(C102,MUNR[],4,FALSE)</f>
        <v>0.80000001192092896</v>
      </c>
      <c r="F102" s="303">
        <f>VLOOKUP(C102,MUNR[],8,FALSE)</f>
        <v>1.88</v>
      </c>
    </row>
    <row r="103" spans="1:6" ht="16.5" thickTop="1" thickBot="1" x14ac:dyDescent="0.3">
      <c r="A103" s="496"/>
      <c r="B103" s="505"/>
      <c r="C103" s="293" t="s">
        <v>1489</v>
      </c>
      <c r="D103" s="302">
        <f>VLOOKUP(C103,MUNR[],3,FALSE)</f>
        <v>0.3</v>
      </c>
      <c r="E103" s="302">
        <f>VLOOKUP(C103,MUNR[],4,FALSE)</f>
        <v>0.80000001192092896</v>
      </c>
      <c r="F103" s="303">
        <f>VLOOKUP(C103,MUNR[],8,FALSE)</f>
        <v>1.88</v>
      </c>
    </row>
    <row r="104" spans="1:6" ht="16.5" thickTop="1" thickBot="1" x14ac:dyDescent="0.3">
      <c r="A104" s="496"/>
      <c r="B104" s="505"/>
      <c r="C104" s="293" t="s">
        <v>1502</v>
      </c>
      <c r="D104" s="302">
        <f>VLOOKUP(C104,MUNR[],3,FALSE)</f>
        <v>0.3</v>
      </c>
      <c r="E104" s="302">
        <f>VLOOKUP(C104,MUNR[],4,FALSE)</f>
        <v>0.80000001192092896</v>
      </c>
      <c r="F104" s="303">
        <f>VLOOKUP(C104,MUNR[],8,FALSE)</f>
        <v>1.88</v>
      </c>
    </row>
    <row r="105" spans="1:6" ht="16.5" thickTop="1" thickBot="1" x14ac:dyDescent="0.3">
      <c r="A105" s="496"/>
      <c r="B105" s="505"/>
      <c r="C105" s="293" t="s">
        <v>1512</v>
      </c>
      <c r="D105" s="302">
        <f>VLOOKUP(C105,MUNR[],3,FALSE)</f>
        <v>0.3</v>
      </c>
      <c r="E105" s="302">
        <f>VLOOKUP(C105,MUNR[],4,FALSE)</f>
        <v>0.80000001192092896</v>
      </c>
      <c r="F105" s="303">
        <f>VLOOKUP(C105,MUNR[],8,FALSE)</f>
        <v>1.88</v>
      </c>
    </row>
    <row r="106" spans="1:6" ht="16.5" thickTop="1" thickBot="1" x14ac:dyDescent="0.3">
      <c r="A106" s="496"/>
      <c r="B106" s="505"/>
      <c r="C106" s="264" t="s">
        <v>1520</v>
      </c>
      <c r="D106" s="302">
        <f>VLOOKUP(C106,MUNR[],3,FALSE)</f>
        <v>0.3</v>
      </c>
      <c r="E106" s="302">
        <f>VLOOKUP(C106,MUNR[],4,FALSE)</f>
        <v>0.80000001192092896</v>
      </c>
      <c r="F106" s="303">
        <f>VLOOKUP(C106,MUNR[],8,FALSE)</f>
        <v>1.88</v>
      </c>
    </row>
    <row r="107" spans="1:6" ht="16.5" thickTop="1" thickBot="1" x14ac:dyDescent="0.3">
      <c r="A107" s="496"/>
      <c r="B107" s="506"/>
      <c r="C107" s="265" t="s">
        <v>1527</v>
      </c>
      <c r="D107" s="304">
        <f>VLOOKUP(C107,MUNR[],3,FALSE)</f>
        <v>0.3</v>
      </c>
      <c r="E107" s="304">
        <f>VLOOKUP(C107,MUNR[],4,FALSE)</f>
        <v>0.80000001192092896</v>
      </c>
      <c r="F107" s="305">
        <f>VLOOKUP(C107,MUNR[],8,FALSE)</f>
        <v>1.88</v>
      </c>
    </row>
    <row r="108" spans="1:6" ht="16.5" thickTop="1" thickBot="1" x14ac:dyDescent="0.3">
      <c r="A108" s="496"/>
      <c r="B108" s="508" t="s">
        <v>171</v>
      </c>
      <c r="C108" s="268" t="s">
        <v>266</v>
      </c>
      <c r="D108" s="302">
        <f>VLOOKUP(C108,MUNR[],3,FALSE)</f>
        <v>0.3</v>
      </c>
      <c r="E108" s="302">
        <f>VLOOKUP(C108,MUNR[],4,FALSE)</f>
        <v>0.80000001192092896</v>
      </c>
      <c r="F108" s="303">
        <f>VLOOKUP(C108,MUNR[],8,FALSE)</f>
        <v>1.63</v>
      </c>
    </row>
    <row r="109" spans="1:6" ht="16.5" thickTop="1" thickBot="1" x14ac:dyDescent="0.3">
      <c r="A109" s="496"/>
      <c r="B109" s="505"/>
      <c r="C109" s="264" t="s">
        <v>369</v>
      </c>
      <c r="D109" s="302">
        <f>VLOOKUP(C109,MUNR[],3,FALSE)</f>
        <v>0.3</v>
      </c>
      <c r="E109" s="302">
        <f>VLOOKUP(C109,MUNR[],4,FALSE)</f>
        <v>0.80000001192092896</v>
      </c>
      <c r="F109" s="303">
        <f>VLOOKUP(C109,MUNR[],8,FALSE)</f>
        <v>1.63</v>
      </c>
    </row>
    <row r="110" spans="1:6" ht="16.5" thickTop="1" thickBot="1" x14ac:dyDescent="0.3">
      <c r="A110" s="496"/>
      <c r="B110" s="505"/>
      <c r="C110" s="264" t="s">
        <v>464</v>
      </c>
      <c r="D110" s="302">
        <f>VLOOKUP(C110,MUNR[],3,FALSE)</f>
        <v>0.3</v>
      </c>
      <c r="E110" s="302">
        <f>VLOOKUP(C110,MUNR[],4,FALSE)</f>
        <v>0.80000001192092896</v>
      </c>
      <c r="F110" s="303">
        <f>VLOOKUP(C110,MUNR[],8,FALSE)</f>
        <v>1.63</v>
      </c>
    </row>
    <row r="111" spans="1:6" ht="16.5" thickTop="1" thickBot="1" x14ac:dyDescent="0.3">
      <c r="A111" s="496"/>
      <c r="B111" s="505"/>
      <c r="C111" s="264" t="s">
        <v>557</v>
      </c>
      <c r="D111" s="302">
        <f>VLOOKUP(C111,MUNR[],3,FALSE)</f>
        <v>0.3</v>
      </c>
      <c r="E111" s="302">
        <f>VLOOKUP(C111,MUNR[],4,FALSE)</f>
        <v>0.80000001192092896</v>
      </c>
      <c r="F111" s="303">
        <f>VLOOKUP(C111,MUNR[],8,FALSE)</f>
        <v>1.63</v>
      </c>
    </row>
    <row r="112" spans="1:6" ht="16.5" thickTop="1" thickBot="1" x14ac:dyDescent="0.3">
      <c r="A112" s="496"/>
      <c r="B112" s="505"/>
      <c r="C112" s="264" t="s">
        <v>650</v>
      </c>
      <c r="D112" s="302">
        <f>VLOOKUP(C112,MUNR[],3,FALSE)</f>
        <v>0.3</v>
      </c>
      <c r="E112" s="302">
        <f>VLOOKUP(C112,MUNR[],4,FALSE)</f>
        <v>0.80000001192092896</v>
      </c>
      <c r="F112" s="303">
        <f>VLOOKUP(C112,MUNR[],8,FALSE)</f>
        <v>1.63</v>
      </c>
    </row>
    <row r="113" spans="1:6" ht="16.5" thickTop="1" thickBot="1" x14ac:dyDescent="0.3">
      <c r="A113" s="496"/>
      <c r="B113" s="505"/>
      <c r="C113" s="264" t="s">
        <v>742</v>
      </c>
      <c r="D113" s="302">
        <f>VLOOKUP(C113,MUNR[],3,FALSE)</f>
        <v>0.3</v>
      </c>
      <c r="E113" s="302">
        <f>VLOOKUP(C113,MUNR[],4,FALSE)</f>
        <v>0.80000001192092896</v>
      </c>
      <c r="F113" s="303">
        <f>VLOOKUP(C113,MUNR[],8,FALSE)</f>
        <v>1.63</v>
      </c>
    </row>
    <row r="114" spans="1:6" ht="16.5" thickTop="1" thickBot="1" x14ac:dyDescent="0.3">
      <c r="A114" s="496"/>
      <c r="B114" s="505"/>
      <c r="C114" s="264" t="s">
        <v>831</v>
      </c>
      <c r="D114" s="302">
        <f>VLOOKUP(C114,MUNR[],3,FALSE)</f>
        <v>0.3</v>
      </c>
      <c r="E114" s="302">
        <f>VLOOKUP(C114,MUNR[],4,FALSE)</f>
        <v>0.80000001192092896</v>
      </c>
      <c r="F114" s="303">
        <f>VLOOKUP(C114,MUNR[],8,FALSE)</f>
        <v>1.63</v>
      </c>
    </row>
    <row r="115" spans="1:6" ht="16.5" thickTop="1" thickBot="1" x14ac:dyDescent="0.3">
      <c r="A115" s="496"/>
      <c r="B115" s="505"/>
      <c r="C115" s="264" t="s">
        <v>913</v>
      </c>
      <c r="D115" s="302">
        <f>VLOOKUP(C115,MUNR[],3,FALSE)</f>
        <v>0.3</v>
      </c>
      <c r="E115" s="302">
        <f>VLOOKUP(C115,MUNR[],4,FALSE)</f>
        <v>0.80000001192092896</v>
      </c>
      <c r="F115" s="303">
        <f>VLOOKUP(C115,MUNR[],8,FALSE)</f>
        <v>1.63</v>
      </c>
    </row>
    <row r="116" spans="1:6" ht="16.5" thickTop="1" thickBot="1" x14ac:dyDescent="0.3">
      <c r="A116" s="496"/>
      <c r="B116" s="505"/>
      <c r="C116" s="264" t="s">
        <v>990</v>
      </c>
      <c r="D116" s="302">
        <f>VLOOKUP(C116,MUNR[],3,FALSE)</f>
        <v>0.3</v>
      </c>
      <c r="E116" s="302">
        <f>VLOOKUP(C116,MUNR[],4,FALSE)</f>
        <v>0.80000001192092896</v>
      </c>
      <c r="F116" s="303">
        <f>VLOOKUP(C116,MUNR[],8,FALSE)</f>
        <v>1.63</v>
      </c>
    </row>
    <row r="117" spans="1:6" ht="16.5" thickTop="1" thickBot="1" x14ac:dyDescent="0.3">
      <c r="A117" s="496"/>
      <c r="B117" s="505"/>
      <c r="C117" s="264" t="s">
        <v>1062</v>
      </c>
      <c r="D117" s="302">
        <f>VLOOKUP(C117,MUNR[],3,FALSE)</f>
        <v>0.3</v>
      </c>
      <c r="E117" s="302">
        <f>VLOOKUP(C117,MUNR[],4,FALSE)</f>
        <v>0.80000001192092896</v>
      </c>
      <c r="F117" s="303">
        <f>VLOOKUP(C117,MUNR[],8,FALSE)</f>
        <v>1.63</v>
      </c>
    </row>
    <row r="118" spans="1:6" ht="16.5" thickTop="1" thickBot="1" x14ac:dyDescent="0.3">
      <c r="A118" s="496"/>
      <c r="B118" s="505"/>
      <c r="C118" s="264" t="s">
        <v>1130</v>
      </c>
      <c r="D118" s="302">
        <f>VLOOKUP(C118,MUNR[],3,FALSE)</f>
        <v>0.3</v>
      </c>
      <c r="E118" s="302">
        <f>VLOOKUP(C118,MUNR[],4,FALSE)</f>
        <v>0.80000001192092896</v>
      </c>
      <c r="F118" s="303">
        <f>VLOOKUP(C118,MUNR[],8,FALSE)</f>
        <v>1.63</v>
      </c>
    </row>
    <row r="119" spans="1:6" ht="16.5" thickTop="1" thickBot="1" x14ac:dyDescent="0.3">
      <c r="A119" s="496"/>
      <c r="B119" s="509"/>
      <c r="C119" s="265" t="s">
        <v>1188</v>
      </c>
      <c r="D119" s="304">
        <f>VLOOKUP(C119,MUNR[],3,FALSE)</f>
        <v>0.3</v>
      </c>
      <c r="E119" s="304">
        <f>VLOOKUP(C119,MUNR[],4,FALSE)</f>
        <v>0.80000001192092896</v>
      </c>
      <c r="F119" s="303">
        <f>VLOOKUP(C119,MUNR[],8,FALSE)</f>
        <v>1.63</v>
      </c>
    </row>
    <row r="120" spans="1:6" ht="16.5" thickTop="1" thickBot="1" x14ac:dyDescent="0.3">
      <c r="A120" s="496"/>
      <c r="B120" s="504" t="s">
        <v>201</v>
      </c>
      <c r="C120" s="268" t="s">
        <v>267</v>
      </c>
      <c r="D120" s="302">
        <f>VLOOKUP(C120,MUNR[],3,FALSE)</f>
        <v>0.3</v>
      </c>
      <c r="E120" s="302">
        <f>VLOOKUP(C120,MUNR[],4,FALSE)</f>
        <v>0.80000001192092896</v>
      </c>
      <c r="F120" s="360">
        <f>VLOOKUP(C120,MUNR[],8,FALSE)</f>
        <v>0.59</v>
      </c>
    </row>
    <row r="121" spans="1:6" ht="16.5" thickTop="1" thickBot="1" x14ac:dyDescent="0.3">
      <c r="A121" s="496"/>
      <c r="B121" s="505"/>
      <c r="C121" s="264" t="s">
        <v>370</v>
      </c>
      <c r="D121" s="302">
        <f>VLOOKUP(C121,MUNR[],3,FALSE)</f>
        <v>0.3</v>
      </c>
      <c r="E121" s="302">
        <f>VLOOKUP(C121,MUNR[],4,FALSE)</f>
        <v>0.80000001192092896</v>
      </c>
      <c r="F121" s="303">
        <f>VLOOKUP(C121,MUNR[],8,FALSE)</f>
        <v>0.59</v>
      </c>
    </row>
    <row r="122" spans="1:6" ht="16.5" thickTop="1" thickBot="1" x14ac:dyDescent="0.3">
      <c r="A122" s="496"/>
      <c r="B122" s="505"/>
      <c r="C122" s="264" t="s">
        <v>465</v>
      </c>
      <c r="D122" s="302">
        <f>VLOOKUP(C122,MUNR[],3,FALSE)</f>
        <v>0.3</v>
      </c>
      <c r="E122" s="302">
        <f>VLOOKUP(C122,MUNR[],4,FALSE)</f>
        <v>0.80000001192092896</v>
      </c>
      <c r="F122" s="303">
        <f>VLOOKUP(C122,MUNR[],8,FALSE)</f>
        <v>0.59</v>
      </c>
    </row>
    <row r="123" spans="1:6" ht="16.5" thickTop="1" thickBot="1" x14ac:dyDescent="0.3">
      <c r="A123" s="496"/>
      <c r="B123" s="505"/>
      <c r="C123" s="264" t="s">
        <v>558</v>
      </c>
      <c r="D123" s="302">
        <f>VLOOKUP(C123,MUNR[],3,FALSE)</f>
        <v>0.3</v>
      </c>
      <c r="E123" s="302">
        <f>VLOOKUP(C123,MUNR[],4,FALSE)</f>
        <v>0.80000001192092896</v>
      </c>
      <c r="F123" s="303">
        <f>VLOOKUP(C123,MUNR[],8,FALSE)</f>
        <v>0.59</v>
      </c>
    </row>
    <row r="124" spans="1:6" ht="16.5" thickTop="1" thickBot="1" x14ac:dyDescent="0.3">
      <c r="A124" s="496"/>
      <c r="B124" s="505"/>
      <c r="C124" s="264" t="s">
        <v>651</v>
      </c>
      <c r="D124" s="302">
        <f>VLOOKUP(C124,MUNR[],3,FALSE)</f>
        <v>0.3</v>
      </c>
      <c r="E124" s="302">
        <f>VLOOKUP(C124,MUNR[],4,FALSE)</f>
        <v>0.80000001192092896</v>
      </c>
      <c r="F124" s="303">
        <f>VLOOKUP(C124,MUNR[],8,FALSE)</f>
        <v>0.59</v>
      </c>
    </row>
    <row r="125" spans="1:6" ht="16.5" thickTop="1" thickBot="1" x14ac:dyDescent="0.3">
      <c r="A125" s="496"/>
      <c r="B125" s="505"/>
      <c r="C125" s="264" t="s">
        <v>743</v>
      </c>
      <c r="D125" s="302">
        <f>VLOOKUP(C125,MUNR[],3,FALSE)</f>
        <v>0.3</v>
      </c>
      <c r="E125" s="302">
        <f>VLOOKUP(C125,MUNR[],4,FALSE)</f>
        <v>0.80000001192092896</v>
      </c>
      <c r="F125" s="303">
        <f>VLOOKUP(C125,MUNR[],8,FALSE)</f>
        <v>0.59</v>
      </c>
    </row>
    <row r="126" spans="1:6" ht="16.5" thickTop="1" thickBot="1" x14ac:dyDescent="0.3">
      <c r="A126" s="496"/>
      <c r="B126" s="505"/>
      <c r="C126" s="264" t="s">
        <v>832</v>
      </c>
      <c r="D126" s="302">
        <f>VLOOKUP(C126,MUNR[],3,FALSE)</f>
        <v>0.3</v>
      </c>
      <c r="E126" s="302">
        <f>VLOOKUP(C126,MUNR[],4,FALSE)</f>
        <v>0.80000001192092896</v>
      </c>
      <c r="F126" s="303">
        <f>VLOOKUP(C126,MUNR[],8,FALSE)</f>
        <v>0.59</v>
      </c>
    </row>
    <row r="127" spans="1:6" ht="16.5" thickTop="1" thickBot="1" x14ac:dyDescent="0.3">
      <c r="A127" s="496"/>
      <c r="B127" s="505"/>
      <c r="C127" s="264" t="s">
        <v>914</v>
      </c>
      <c r="D127" s="302">
        <f>VLOOKUP(C127,MUNR[],3,FALSE)</f>
        <v>0.3</v>
      </c>
      <c r="E127" s="302">
        <f>VLOOKUP(C127,MUNR[],4,FALSE)</f>
        <v>0.80000001192092896</v>
      </c>
      <c r="F127" s="303">
        <f>VLOOKUP(C127,MUNR[],8,FALSE)</f>
        <v>0.59</v>
      </c>
    </row>
    <row r="128" spans="1:6" ht="16.5" thickTop="1" thickBot="1" x14ac:dyDescent="0.3">
      <c r="A128" s="496"/>
      <c r="B128" s="505"/>
      <c r="C128" s="264" t="s">
        <v>991</v>
      </c>
      <c r="D128" s="302">
        <f>VLOOKUP(C128,MUNR[],3,FALSE)</f>
        <v>0.3</v>
      </c>
      <c r="E128" s="302">
        <f>VLOOKUP(C128,MUNR[],4,FALSE)</f>
        <v>0.80000001192092896</v>
      </c>
      <c r="F128" s="303">
        <f>VLOOKUP(C128,MUNR[],8,FALSE)</f>
        <v>0.59</v>
      </c>
    </row>
    <row r="129" spans="1:6" ht="16.5" thickTop="1" thickBot="1" x14ac:dyDescent="0.3">
      <c r="A129" s="496"/>
      <c r="B129" s="505"/>
      <c r="C129" s="264" t="s">
        <v>1063</v>
      </c>
      <c r="D129" s="302">
        <f>VLOOKUP(C129,MUNR[],3,FALSE)</f>
        <v>0.3</v>
      </c>
      <c r="E129" s="302">
        <f>VLOOKUP(C129,MUNR[],4,FALSE)</f>
        <v>0.80000001192092896</v>
      </c>
      <c r="F129" s="303">
        <f>VLOOKUP(C129,MUNR[],8,FALSE)</f>
        <v>0.59</v>
      </c>
    </row>
    <row r="130" spans="1:6" ht="16.5" thickTop="1" thickBot="1" x14ac:dyDescent="0.3">
      <c r="A130" s="496"/>
      <c r="B130" s="505"/>
      <c r="C130" s="264" t="s">
        <v>1131</v>
      </c>
      <c r="D130" s="302">
        <f>VLOOKUP(C130,MUNR[],3,FALSE)</f>
        <v>0.3</v>
      </c>
      <c r="E130" s="302">
        <f>VLOOKUP(C130,MUNR[],4,FALSE)</f>
        <v>0.80000001192092896</v>
      </c>
      <c r="F130" s="303">
        <f>VLOOKUP(C130,MUNR[],8,FALSE)</f>
        <v>0.59</v>
      </c>
    </row>
    <row r="131" spans="1:6" ht="16.5" thickTop="1" thickBot="1" x14ac:dyDescent="0.3">
      <c r="A131" s="496"/>
      <c r="B131" s="505"/>
      <c r="C131" s="264" t="s">
        <v>1189</v>
      </c>
      <c r="D131" s="302">
        <f>VLOOKUP(C131,MUNR[],3,FALSE)</f>
        <v>0.3</v>
      </c>
      <c r="E131" s="302">
        <f>VLOOKUP(C131,MUNR[],4,FALSE)</f>
        <v>0.80000001192092896</v>
      </c>
      <c r="F131" s="303">
        <f>VLOOKUP(C131,MUNR[],8,FALSE)</f>
        <v>0.59</v>
      </c>
    </row>
    <row r="132" spans="1:6" ht="16.5" thickTop="1" thickBot="1" x14ac:dyDescent="0.3">
      <c r="A132" s="496"/>
      <c r="B132" s="505"/>
      <c r="C132" s="264" t="s">
        <v>1240</v>
      </c>
      <c r="D132" s="302">
        <f>VLOOKUP(C132,MUNR[],3,FALSE)</f>
        <v>0.3</v>
      </c>
      <c r="E132" s="302">
        <f>VLOOKUP(C132,MUNR[],4,FALSE)</f>
        <v>0.80000001192092896</v>
      </c>
      <c r="F132" s="303">
        <f>VLOOKUP(C132,MUNR[],8,FALSE)</f>
        <v>0.59</v>
      </c>
    </row>
    <row r="133" spans="1:6" ht="16.5" thickTop="1" thickBot="1" x14ac:dyDescent="0.3">
      <c r="A133" s="496"/>
      <c r="B133" s="505"/>
      <c r="C133" s="264" t="s">
        <v>1287</v>
      </c>
      <c r="D133" s="302">
        <f>VLOOKUP(C133,MUNR[],3,FALSE)</f>
        <v>0.3</v>
      </c>
      <c r="E133" s="302">
        <f>VLOOKUP(C133,MUNR[],4,FALSE)</f>
        <v>0.80000001192092896</v>
      </c>
      <c r="F133" s="303">
        <f>VLOOKUP(C133,MUNR[],8,FALSE)</f>
        <v>0.59</v>
      </c>
    </row>
    <row r="134" spans="1:6" ht="16.5" thickTop="1" thickBot="1" x14ac:dyDescent="0.3">
      <c r="A134" s="496"/>
      <c r="B134" s="505"/>
      <c r="C134" s="264" t="s">
        <v>1331</v>
      </c>
      <c r="D134" s="302">
        <f>VLOOKUP(C134,MUNR[],3,FALSE)</f>
        <v>0.3</v>
      </c>
      <c r="E134" s="302">
        <f>VLOOKUP(C134,MUNR[],4,FALSE)</f>
        <v>0.80000001192092896</v>
      </c>
      <c r="F134" s="303">
        <f>VLOOKUP(C134,MUNR[],8,FALSE)</f>
        <v>0.59</v>
      </c>
    </row>
    <row r="135" spans="1:6" ht="16.5" thickTop="1" thickBot="1" x14ac:dyDescent="0.3">
      <c r="A135" s="496"/>
      <c r="B135" s="505"/>
      <c r="C135" s="264" t="s">
        <v>1367</v>
      </c>
      <c r="D135" s="302">
        <f>VLOOKUP(C135,MUNR[],3,FALSE)</f>
        <v>0.3</v>
      </c>
      <c r="E135" s="302">
        <f>VLOOKUP(C135,MUNR[],4,FALSE)</f>
        <v>0.80000001192092896</v>
      </c>
      <c r="F135" s="303">
        <f>VLOOKUP(C135,MUNR[],8,FALSE)</f>
        <v>0.59</v>
      </c>
    </row>
    <row r="136" spans="1:6" ht="16.5" thickTop="1" thickBot="1" x14ac:dyDescent="0.3">
      <c r="A136" s="496"/>
      <c r="B136" s="505"/>
      <c r="C136" s="264" t="s">
        <v>1400</v>
      </c>
      <c r="D136" s="302">
        <f>VLOOKUP(C136,MUNR[],3,FALSE)</f>
        <v>0.3</v>
      </c>
      <c r="E136" s="302">
        <f>VLOOKUP(C136,MUNR[],4,FALSE)</f>
        <v>0.80000001192092896</v>
      </c>
      <c r="F136" s="303">
        <f>VLOOKUP(C136,MUNR[],8,FALSE)</f>
        <v>0.59</v>
      </c>
    </row>
    <row r="137" spans="1:6" ht="16.5" thickTop="1" thickBot="1" x14ac:dyDescent="0.3">
      <c r="A137" s="496"/>
      <c r="B137" s="506"/>
      <c r="C137" s="265" t="s">
        <v>1430</v>
      </c>
      <c r="D137" s="304">
        <f>VLOOKUP(C137,MUNR[],3,FALSE)</f>
        <v>0.3</v>
      </c>
      <c r="E137" s="304">
        <f>VLOOKUP(C137,MUNR[],4,FALSE)</f>
        <v>0.80000001192092896</v>
      </c>
      <c r="F137" s="305">
        <f>VLOOKUP(C137,MUNR[],8,FALSE)</f>
        <v>0.59</v>
      </c>
    </row>
    <row r="138" spans="1:6" ht="16.5" thickTop="1" thickBot="1" x14ac:dyDescent="0.3">
      <c r="A138" s="496"/>
      <c r="B138" s="504" t="s">
        <v>228</v>
      </c>
      <c r="C138" s="268" t="s">
        <v>268</v>
      </c>
      <c r="D138" s="302">
        <f>VLOOKUP(C138,MUNR[],3,FALSE)</f>
        <v>0.3</v>
      </c>
      <c r="E138" s="302">
        <f>VLOOKUP(C138,MUNR[],4,FALSE)</f>
        <v>0.80000001192092896</v>
      </c>
      <c r="F138" s="303">
        <f>VLOOKUP(C138,MUNR[],8,FALSE)</f>
        <v>2.92</v>
      </c>
    </row>
    <row r="139" spans="1:6" ht="16.5" thickTop="1" thickBot="1" x14ac:dyDescent="0.3">
      <c r="A139" s="496"/>
      <c r="B139" s="505"/>
      <c r="C139" s="264" t="s">
        <v>371</v>
      </c>
      <c r="D139" s="302">
        <f>VLOOKUP(C139,MUNR[],3,FALSE)</f>
        <v>0.3</v>
      </c>
      <c r="E139" s="302">
        <f>VLOOKUP(C139,MUNR[],4,FALSE)</f>
        <v>0.80000001192092896</v>
      </c>
      <c r="F139" s="303">
        <f>VLOOKUP(C139,MUNR[],8,FALSE)</f>
        <v>2.92</v>
      </c>
    </row>
    <row r="140" spans="1:6" ht="16.5" thickTop="1" thickBot="1" x14ac:dyDescent="0.3">
      <c r="A140" s="496"/>
      <c r="B140" s="505"/>
      <c r="C140" s="264" t="s">
        <v>466</v>
      </c>
      <c r="D140" s="302">
        <f>VLOOKUP(C140,MUNR[],3,FALSE)</f>
        <v>0.3</v>
      </c>
      <c r="E140" s="302">
        <f>VLOOKUP(C140,MUNR[],4,FALSE)</f>
        <v>0.80000001192092896</v>
      </c>
      <c r="F140" s="303">
        <f>VLOOKUP(C140,MUNR[],8,FALSE)</f>
        <v>2.92</v>
      </c>
    </row>
    <row r="141" spans="1:6" ht="16.5" thickTop="1" thickBot="1" x14ac:dyDescent="0.3">
      <c r="A141" s="496"/>
      <c r="B141" s="505"/>
      <c r="C141" s="264" t="s">
        <v>559</v>
      </c>
      <c r="D141" s="302">
        <f>VLOOKUP(C141,MUNR[],3,FALSE)</f>
        <v>0.3</v>
      </c>
      <c r="E141" s="302">
        <f>VLOOKUP(C141,MUNR[],4,FALSE)</f>
        <v>0.80000001192092896</v>
      </c>
      <c r="F141" s="303">
        <f>VLOOKUP(C141,MUNR[],8,FALSE)</f>
        <v>2.92</v>
      </c>
    </row>
    <row r="142" spans="1:6" ht="16.5" thickTop="1" thickBot="1" x14ac:dyDescent="0.3">
      <c r="A142" s="496"/>
      <c r="B142" s="505"/>
      <c r="C142" s="264" t="s">
        <v>652</v>
      </c>
      <c r="D142" s="302">
        <f>VLOOKUP(C142,MUNR[],3,FALSE)</f>
        <v>0.3</v>
      </c>
      <c r="E142" s="302">
        <f>VLOOKUP(C142,MUNR[],4,FALSE)</f>
        <v>0.80000001192092896</v>
      </c>
      <c r="F142" s="303">
        <f>VLOOKUP(C142,MUNR[],8,FALSE)</f>
        <v>2.92</v>
      </c>
    </row>
    <row r="143" spans="1:6" ht="16.5" thickTop="1" thickBot="1" x14ac:dyDescent="0.3">
      <c r="A143" s="496"/>
      <c r="B143" s="505"/>
      <c r="C143" s="264" t="s">
        <v>744</v>
      </c>
      <c r="D143" s="302">
        <f>VLOOKUP(C143,MUNR[],3,FALSE)</f>
        <v>0.3</v>
      </c>
      <c r="E143" s="302">
        <f>VLOOKUP(C143,MUNR[],4,FALSE)</f>
        <v>0.80000001192092896</v>
      </c>
      <c r="F143" s="303">
        <f>VLOOKUP(C143,MUNR[],8,FALSE)</f>
        <v>2.92</v>
      </c>
    </row>
    <row r="144" spans="1:6" ht="16.5" thickTop="1" thickBot="1" x14ac:dyDescent="0.3">
      <c r="A144" s="496"/>
      <c r="B144" s="505"/>
      <c r="C144" s="264" t="s">
        <v>833</v>
      </c>
      <c r="D144" s="302">
        <f>VLOOKUP(C144,MUNR[],3,FALSE)</f>
        <v>0.3</v>
      </c>
      <c r="E144" s="302">
        <f>VLOOKUP(C144,MUNR[],4,FALSE)</f>
        <v>0.80000001192092896</v>
      </c>
      <c r="F144" s="303">
        <f>VLOOKUP(C144,MUNR[],8,FALSE)</f>
        <v>2.92</v>
      </c>
    </row>
    <row r="145" spans="1:6" ht="16.5" thickTop="1" thickBot="1" x14ac:dyDescent="0.3">
      <c r="A145" s="496"/>
      <c r="B145" s="505"/>
      <c r="C145" s="264" t="s">
        <v>915</v>
      </c>
      <c r="D145" s="302">
        <f>VLOOKUP(C145,MUNR[],3,FALSE)</f>
        <v>0.3</v>
      </c>
      <c r="E145" s="302">
        <f>VLOOKUP(C145,MUNR[],4,FALSE)</f>
        <v>0.80000001192092896</v>
      </c>
      <c r="F145" s="303">
        <f>VLOOKUP(C145,MUNR[],8,FALSE)</f>
        <v>2.92</v>
      </c>
    </row>
    <row r="146" spans="1:6" ht="16.5" thickTop="1" thickBot="1" x14ac:dyDescent="0.3">
      <c r="A146" s="496"/>
      <c r="B146" s="505"/>
      <c r="C146" s="264" t="s">
        <v>992</v>
      </c>
      <c r="D146" s="302">
        <f>VLOOKUP(C146,MUNR[],3,FALSE)</f>
        <v>0.3</v>
      </c>
      <c r="E146" s="302">
        <f>VLOOKUP(C146,MUNR[],4,FALSE)</f>
        <v>0.80000001192092896</v>
      </c>
      <c r="F146" s="303">
        <f>VLOOKUP(C146,MUNR[],8,FALSE)</f>
        <v>2.92</v>
      </c>
    </row>
    <row r="147" spans="1:6" ht="16.5" thickTop="1" thickBot="1" x14ac:dyDescent="0.3">
      <c r="A147" s="496"/>
      <c r="B147" s="506"/>
      <c r="C147" s="265" t="s">
        <v>1064</v>
      </c>
      <c r="D147" s="304">
        <f>VLOOKUP(C147,MUNR[],3,FALSE)</f>
        <v>0.3</v>
      </c>
      <c r="E147" s="304">
        <f>VLOOKUP(C147,MUNR[],4,FALSE)</f>
        <v>0.80000001192092896</v>
      </c>
      <c r="F147" s="303">
        <f>VLOOKUP(C147,MUNR[],8,FALSE)</f>
        <v>2.92</v>
      </c>
    </row>
    <row r="148" spans="1:6" ht="16.5" thickTop="1" thickBot="1" x14ac:dyDescent="0.3">
      <c r="A148" s="496"/>
      <c r="B148" s="508" t="s">
        <v>215</v>
      </c>
      <c r="C148" s="268" t="s">
        <v>269</v>
      </c>
      <c r="D148" s="302">
        <f>VLOOKUP(C148,MUNR[],3,FALSE)</f>
        <v>0.3</v>
      </c>
      <c r="E148" s="302">
        <f>VLOOKUP(C148,MUNR[],4,FALSE)</f>
        <v>0.80000001192092896</v>
      </c>
      <c r="F148" s="360">
        <f>VLOOKUP(C148,MUNR[],8,FALSE)</f>
        <v>0.82</v>
      </c>
    </row>
    <row r="149" spans="1:6" ht="16.5" thickTop="1" thickBot="1" x14ac:dyDescent="0.3">
      <c r="A149" s="496"/>
      <c r="B149" s="505"/>
      <c r="C149" s="264" t="s">
        <v>372</v>
      </c>
      <c r="D149" s="302">
        <f>VLOOKUP(C149,MUNR[],3,FALSE)</f>
        <v>0.3</v>
      </c>
      <c r="E149" s="302">
        <f>VLOOKUP(C149,MUNR[],4,FALSE)</f>
        <v>0.80000001192092896</v>
      </c>
      <c r="F149" s="303">
        <f>VLOOKUP(C149,MUNR[],8,FALSE)</f>
        <v>0.82</v>
      </c>
    </row>
    <row r="150" spans="1:6" ht="16.5" thickTop="1" thickBot="1" x14ac:dyDescent="0.3">
      <c r="A150" s="496"/>
      <c r="B150" s="505"/>
      <c r="C150" s="264" t="s">
        <v>467</v>
      </c>
      <c r="D150" s="302">
        <f>VLOOKUP(C150,MUNR[],3,FALSE)</f>
        <v>0.3</v>
      </c>
      <c r="E150" s="302">
        <f>VLOOKUP(C150,MUNR[],4,FALSE)</f>
        <v>0.80000001192092896</v>
      </c>
      <c r="F150" s="303">
        <f>VLOOKUP(C150,MUNR[],8,FALSE)</f>
        <v>0.82</v>
      </c>
    </row>
    <row r="151" spans="1:6" ht="16.5" thickTop="1" thickBot="1" x14ac:dyDescent="0.3">
      <c r="A151" s="496"/>
      <c r="B151" s="505"/>
      <c r="C151" s="264" t="s">
        <v>560</v>
      </c>
      <c r="D151" s="302">
        <f>VLOOKUP(C151,MUNR[],3,FALSE)</f>
        <v>0.3</v>
      </c>
      <c r="E151" s="302">
        <f>VLOOKUP(C151,MUNR[],4,FALSE)</f>
        <v>0.80000001192092896</v>
      </c>
      <c r="F151" s="303">
        <f>VLOOKUP(C151,MUNR[],8,FALSE)</f>
        <v>0.82</v>
      </c>
    </row>
    <row r="152" spans="1:6" ht="16.5" thickTop="1" thickBot="1" x14ac:dyDescent="0.3">
      <c r="A152" s="496"/>
      <c r="B152" s="505"/>
      <c r="C152" s="264" t="s">
        <v>653</v>
      </c>
      <c r="D152" s="302">
        <f>VLOOKUP(C152,MUNR[],3,FALSE)</f>
        <v>0.3</v>
      </c>
      <c r="E152" s="302">
        <f>VLOOKUP(C152,MUNR[],4,FALSE)</f>
        <v>0.80000001192092896</v>
      </c>
      <c r="F152" s="303">
        <f>VLOOKUP(C152,MUNR[],8,FALSE)</f>
        <v>0.82</v>
      </c>
    </row>
    <row r="153" spans="1:6" ht="16.5" thickTop="1" thickBot="1" x14ac:dyDescent="0.3">
      <c r="A153" s="496"/>
      <c r="B153" s="505"/>
      <c r="C153" s="264" t="s">
        <v>745</v>
      </c>
      <c r="D153" s="302">
        <f>VLOOKUP(C153,MUNR[],3,FALSE)</f>
        <v>0.3</v>
      </c>
      <c r="E153" s="302">
        <f>VLOOKUP(C153,MUNR[],4,FALSE)</f>
        <v>0.80000001192092896</v>
      </c>
      <c r="F153" s="303">
        <f>VLOOKUP(C153,MUNR[],8,FALSE)</f>
        <v>0.82</v>
      </c>
    </row>
    <row r="154" spans="1:6" ht="16.5" thickTop="1" thickBot="1" x14ac:dyDescent="0.3">
      <c r="A154" s="496"/>
      <c r="B154" s="505"/>
      <c r="C154" s="264" t="s">
        <v>834</v>
      </c>
      <c r="D154" s="302">
        <f>VLOOKUP(C154,MUNR[],3,FALSE)</f>
        <v>0.3</v>
      </c>
      <c r="E154" s="302">
        <f>VLOOKUP(C154,MUNR[],4,FALSE)</f>
        <v>0.80000001192092896</v>
      </c>
      <c r="F154" s="303">
        <f>VLOOKUP(C154,MUNR[],8,FALSE)</f>
        <v>0.82</v>
      </c>
    </row>
    <row r="155" spans="1:6" ht="16.5" thickTop="1" thickBot="1" x14ac:dyDescent="0.3">
      <c r="A155" s="496"/>
      <c r="B155" s="505"/>
      <c r="C155" s="264" t="s">
        <v>916</v>
      </c>
      <c r="D155" s="302">
        <f>VLOOKUP(C155,MUNR[],3,FALSE)</f>
        <v>0.3</v>
      </c>
      <c r="E155" s="302">
        <f>VLOOKUP(C155,MUNR[],4,FALSE)</f>
        <v>0.80000001192092896</v>
      </c>
      <c r="F155" s="303">
        <f>VLOOKUP(C155,MUNR[],8,FALSE)</f>
        <v>0.82</v>
      </c>
    </row>
    <row r="156" spans="1:6" ht="16.5" thickTop="1" thickBot="1" x14ac:dyDescent="0.3">
      <c r="A156" s="496"/>
      <c r="B156" s="505"/>
      <c r="C156" s="264" t="s">
        <v>993</v>
      </c>
      <c r="D156" s="302">
        <f>VLOOKUP(C156,MUNR[],3,FALSE)</f>
        <v>0.3</v>
      </c>
      <c r="E156" s="302">
        <f>VLOOKUP(C156,MUNR[],4,FALSE)</f>
        <v>0.80000001192092896</v>
      </c>
      <c r="F156" s="303">
        <f>VLOOKUP(C156,MUNR[],8,FALSE)</f>
        <v>0.82</v>
      </c>
    </row>
    <row r="157" spans="1:6" ht="16.5" thickTop="1" thickBot="1" x14ac:dyDescent="0.3">
      <c r="A157" s="496"/>
      <c r="B157" s="505"/>
      <c r="C157" s="264" t="s">
        <v>1065</v>
      </c>
      <c r="D157" s="302">
        <f>VLOOKUP(C157,MUNR[],3,FALSE)</f>
        <v>0.3</v>
      </c>
      <c r="E157" s="302">
        <f>VLOOKUP(C157,MUNR[],4,FALSE)</f>
        <v>0.80000001192092896</v>
      </c>
      <c r="F157" s="303">
        <f>VLOOKUP(C157,MUNR[],8,FALSE)</f>
        <v>0.82</v>
      </c>
    </row>
    <row r="158" spans="1:6" ht="16.5" thickTop="1" thickBot="1" x14ac:dyDescent="0.3">
      <c r="A158" s="496"/>
      <c r="B158" s="505"/>
      <c r="C158" s="264" t="s">
        <v>1132</v>
      </c>
      <c r="D158" s="302">
        <f>VLOOKUP(C158,MUNR[],3,FALSE)</f>
        <v>0.3</v>
      </c>
      <c r="E158" s="302">
        <f>VLOOKUP(C158,MUNR[],4,FALSE)</f>
        <v>0.80000001192092896</v>
      </c>
      <c r="F158" s="303">
        <f>VLOOKUP(C158,MUNR[],8,FALSE)</f>
        <v>0.82</v>
      </c>
    </row>
    <row r="159" spans="1:6" ht="16.5" thickTop="1" thickBot="1" x14ac:dyDescent="0.3">
      <c r="A159" s="496"/>
      <c r="B159" s="509"/>
      <c r="C159" s="265" t="s">
        <v>1190</v>
      </c>
      <c r="D159" s="304">
        <f>VLOOKUP(C159,MUNR[],3,FALSE)</f>
        <v>0.3</v>
      </c>
      <c r="E159" s="304">
        <f>VLOOKUP(C159,MUNR[],4,FALSE)</f>
        <v>0.80000001192092896</v>
      </c>
      <c r="F159" s="305">
        <f>VLOOKUP(C159,MUNR[],8,FALSE)</f>
        <v>0.82</v>
      </c>
    </row>
    <row r="160" spans="1:6" ht="16.5" thickTop="1" thickBot="1" x14ac:dyDescent="0.3">
      <c r="A160" s="496"/>
      <c r="B160" s="490" t="s">
        <v>237</v>
      </c>
      <c r="C160" s="268" t="s">
        <v>270</v>
      </c>
      <c r="D160" s="302">
        <f>VLOOKUP(C160,MUNR[],3,FALSE)</f>
        <v>0.3</v>
      </c>
      <c r="E160" s="302">
        <f>VLOOKUP(C160,MUNR[],4,FALSE)</f>
        <v>0.80000001192092896</v>
      </c>
      <c r="F160" s="303">
        <f>VLOOKUP(C160,MUNR[],8,FALSE)</f>
        <v>3.23</v>
      </c>
    </row>
    <row r="161" spans="1:6" ht="16.5" thickTop="1" thickBot="1" x14ac:dyDescent="0.3">
      <c r="A161" s="496"/>
      <c r="B161" s="488"/>
      <c r="C161" s="264" t="s">
        <v>373</v>
      </c>
      <c r="D161" s="302">
        <f>VLOOKUP(C161,MUNR[],3,FALSE)</f>
        <v>0.3</v>
      </c>
      <c r="E161" s="302">
        <f>VLOOKUP(C161,MUNR[],4,FALSE)</f>
        <v>0.80000001192092896</v>
      </c>
      <c r="F161" s="303">
        <f>VLOOKUP(C161,MUNR[],8,FALSE)</f>
        <v>3.23</v>
      </c>
    </row>
    <row r="162" spans="1:6" ht="16.5" thickTop="1" thickBot="1" x14ac:dyDescent="0.3">
      <c r="A162" s="496"/>
      <c r="B162" s="488"/>
      <c r="C162" s="264" t="s">
        <v>468</v>
      </c>
      <c r="D162" s="302">
        <f>VLOOKUP(C162,MUNR[],3,FALSE)</f>
        <v>0.3</v>
      </c>
      <c r="E162" s="302">
        <f>VLOOKUP(C162,MUNR[],4,FALSE)</f>
        <v>0.80000001192092896</v>
      </c>
      <c r="F162" s="303">
        <f>VLOOKUP(C162,MUNR[],8,FALSE)</f>
        <v>3.23</v>
      </c>
    </row>
    <row r="163" spans="1:6" ht="16.5" thickTop="1" thickBot="1" x14ac:dyDescent="0.3">
      <c r="A163" s="496"/>
      <c r="B163" s="488"/>
      <c r="C163" s="264" t="s">
        <v>561</v>
      </c>
      <c r="D163" s="302">
        <f>VLOOKUP(C163,MUNR[],3,FALSE)</f>
        <v>0.3</v>
      </c>
      <c r="E163" s="302">
        <f>VLOOKUP(C163,MUNR[],4,FALSE)</f>
        <v>0.80000001192092896</v>
      </c>
      <c r="F163" s="303">
        <f>VLOOKUP(C163,MUNR[],8,FALSE)</f>
        <v>3.23</v>
      </c>
    </row>
    <row r="164" spans="1:6" ht="16.5" thickTop="1" thickBot="1" x14ac:dyDescent="0.3">
      <c r="A164" s="496"/>
      <c r="B164" s="488"/>
      <c r="C164" s="264" t="s">
        <v>654</v>
      </c>
      <c r="D164" s="302">
        <f>VLOOKUP(C164,MUNR[],3,FALSE)</f>
        <v>0.3</v>
      </c>
      <c r="E164" s="302">
        <f>VLOOKUP(C164,MUNR[],4,FALSE)</f>
        <v>0.80000001192092896</v>
      </c>
      <c r="F164" s="303">
        <f>VLOOKUP(C164,MUNR[],8,FALSE)</f>
        <v>3.23</v>
      </c>
    </row>
    <row r="165" spans="1:6" ht="16.5" thickTop="1" thickBot="1" x14ac:dyDescent="0.3">
      <c r="A165" s="496"/>
      <c r="B165" s="488"/>
      <c r="C165" s="264" t="s">
        <v>746</v>
      </c>
      <c r="D165" s="302">
        <f>VLOOKUP(C165,MUNR[],3,FALSE)</f>
        <v>0.3</v>
      </c>
      <c r="E165" s="302">
        <f>VLOOKUP(C165,MUNR[],4,FALSE)</f>
        <v>0.80000001192092896</v>
      </c>
      <c r="F165" s="303">
        <f>VLOOKUP(C165,MUNR[],8,FALSE)</f>
        <v>3.23</v>
      </c>
    </row>
    <row r="166" spans="1:6" ht="16.5" thickTop="1" thickBot="1" x14ac:dyDescent="0.3">
      <c r="A166" s="496"/>
      <c r="B166" s="488"/>
      <c r="C166" s="264" t="s">
        <v>835</v>
      </c>
      <c r="D166" s="302">
        <f>VLOOKUP(C166,MUNR[],3,FALSE)</f>
        <v>0.3</v>
      </c>
      <c r="E166" s="302">
        <f>VLOOKUP(C166,MUNR[],4,FALSE)</f>
        <v>0.80000001192092896</v>
      </c>
      <c r="F166" s="303">
        <f>VLOOKUP(C166,MUNR[],8,FALSE)</f>
        <v>3.23</v>
      </c>
    </row>
    <row r="167" spans="1:6" ht="16.5" thickTop="1" thickBot="1" x14ac:dyDescent="0.3">
      <c r="A167" s="496"/>
      <c r="B167" s="488"/>
      <c r="C167" s="264" t="s">
        <v>917</v>
      </c>
      <c r="D167" s="302">
        <f>VLOOKUP(C167,MUNR[],3,FALSE)</f>
        <v>0.3</v>
      </c>
      <c r="E167" s="302">
        <f>VLOOKUP(C167,MUNR[],4,FALSE)</f>
        <v>0.80000001192092896</v>
      </c>
      <c r="F167" s="303">
        <f>VLOOKUP(C167,MUNR[],8,FALSE)</f>
        <v>3.23</v>
      </c>
    </row>
    <row r="168" spans="1:6" ht="16.5" thickTop="1" thickBot="1" x14ac:dyDescent="0.3">
      <c r="A168" s="496"/>
      <c r="B168" s="488"/>
      <c r="C168" s="264" t="s">
        <v>994</v>
      </c>
      <c r="D168" s="302">
        <f>VLOOKUP(C168,MUNR[],3,FALSE)</f>
        <v>0.3</v>
      </c>
      <c r="E168" s="302">
        <f>VLOOKUP(C168,MUNR[],4,FALSE)</f>
        <v>0.80000001192092896</v>
      </c>
      <c r="F168" s="303">
        <f>VLOOKUP(C168,MUNR[],8,FALSE)</f>
        <v>3.23</v>
      </c>
    </row>
    <row r="169" spans="1:6" ht="16.5" thickTop="1" thickBot="1" x14ac:dyDescent="0.3">
      <c r="A169" s="496"/>
      <c r="B169" s="488"/>
      <c r="C169" s="264" t="s">
        <v>1066</v>
      </c>
      <c r="D169" s="302">
        <f>VLOOKUP(C169,MUNR[],3,FALSE)</f>
        <v>0.3</v>
      </c>
      <c r="E169" s="302">
        <f>VLOOKUP(C169,MUNR[],4,FALSE)</f>
        <v>0.80000001192092896</v>
      </c>
      <c r="F169" s="303">
        <f>VLOOKUP(C169,MUNR[],8,FALSE)</f>
        <v>3.23</v>
      </c>
    </row>
    <row r="170" spans="1:6" ht="16.5" thickTop="1" thickBot="1" x14ac:dyDescent="0.3">
      <c r="A170" s="496"/>
      <c r="B170" s="488"/>
      <c r="C170" s="264" t="s">
        <v>1133</v>
      </c>
      <c r="D170" s="302">
        <f>VLOOKUP(C170,MUNR[],3,FALSE)</f>
        <v>0.3</v>
      </c>
      <c r="E170" s="302">
        <f>VLOOKUP(C170,MUNR[],4,FALSE)</f>
        <v>0.80000001192092896</v>
      </c>
      <c r="F170" s="303">
        <f>VLOOKUP(C170,MUNR[],8,FALSE)</f>
        <v>3.23</v>
      </c>
    </row>
    <row r="171" spans="1:6" ht="16.5" thickTop="1" thickBot="1" x14ac:dyDescent="0.3">
      <c r="A171" s="496"/>
      <c r="B171" s="488"/>
      <c r="C171" s="264" t="s">
        <v>1191</v>
      </c>
      <c r="D171" s="302">
        <f>VLOOKUP(C171,MUNR[],3,FALSE)</f>
        <v>0.3</v>
      </c>
      <c r="E171" s="302">
        <f>VLOOKUP(C171,MUNR[],4,FALSE)</f>
        <v>0.80000001192092896</v>
      </c>
      <c r="F171" s="303">
        <f>VLOOKUP(C171,MUNR[],8,FALSE)</f>
        <v>3.23</v>
      </c>
    </row>
    <row r="172" spans="1:6" ht="16.5" thickTop="1" thickBot="1" x14ac:dyDescent="0.3">
      <c r="A172" s="496"/>
      <c r="B172" s="488"/>
      <c r="C172" s="264" t="s">
        <v>1241</v>
      </c>
      <c r="D172" s="302">
        <f>VLOOKUP(C172,MUNR[],3,FALSE)</f>
        <v>0.3</v>
      </c>
      <c r="E172" s="302">
        <f>VLOOKUP(C172,MUNR[],4,FALSE)</f>
        <v>0.80000001192092896</v>
      </c>
      <c r="F172" s="303">
        <f>VLOOKUP(C172,MUNR[],8,FALSE)</f>
        <v>3.23</v>
      </c>
    </row>
    <row r="173" spans="1:6" ht="16.5" thickTop="1" thickBot="1" x14ac:dyDescent="0.3">
      <c r="A173" s="496"/>
      <c r="B173" s="488"/>
      <c r="C173" s="264" t="s">
        <v>1288</v>
      </c>
      <c r="D173" s="302">
        <f>VLOOKUP(C173,MUNR[],3,FALSE)</f>
        <v>0.3</v>
      </c>
      <c r="E173" s="302">
        <f>VLOOKUP(C173,MUNR[],4,FALSE)</f>
        <v>0.80000001192092896</v>
      </c>
      <c r="F173" s="303">
        <f>VLOOKUP(C173,MUNR[],8,FALSE)</f>
        <v>3.23</v>
      </c>
    </row>
    <row r="174" spans="1:6" ht="16.5" thickTop="1" thickBot="1" x14ac:dyDescent="0.3">
      <c r="A174" s="496"/>
      <c r="B174" s="491"/>
      <c r="C174" s="265" t="s">
        <v>1332</v>
      </c>
      <c r="D174" s="304">
        <f>VLOOKUP(C174,MUNR[],3,FALSE)</f>
        <v>0.3</v>
      </c>
      <c r="E174" s="304">
        <f>VLOOKUP(C174,MUNR[],4,FALSE)</f>
        <v>0.80000001192092896</v>
      </c>
      <c r="F174" s="303">
        <f>VLOOKUP(C174,MUNR[],8,FALSE)</f>
        <v>3.23</v>
      </c>
    </row>
    <row r="175" spans="1:6" ht="16.5" thickTop="1" thickBot="1" x14ac:dyDescent="0.3">
      <c r="A175" s="496"/>
      <c r="B175" s="490" t="s">
        <v>243</v>
      </c>
      <c r="C175" s="268" t="s">
        <v>271</v>
      </c>
      <c r="D175" s="302">
        <f>VLOOKUP(C175,MUNR[],3,FALSE)</f>
        <v>0.3</v>
      </c>
      <c r="E175" s="302">
        <f>VLOOKUP(C175,MUNR[],4,FALSE)</f>
        <v>0.80000001192092896</v>
      </c>
      <c r="F175" s="360">
        <f>VLOOKUP(C175,MUNR[],8,FALSE)</f>
        <v>0.99</v>
      </c>
    </row>
    <row r="176" spans="1:6" ht="16.5" thickTop="1" thickBot="1" x14ac:dyDescent="0.3">
      <c r="A176" s="496"/>
      <c r="B176" s="488"/>
      <c r="C176" s="264" t="s">
        <v>374</v>
      </c>
      <c r="D176" s="302">
        <f>VLOOKUP(C176,MUNR[],3,FALSE)</f>
        <v>0.3</v>
      </c>
      <c r="E176" s="302">
        <f>VLOOKUP(C176,MUNR[],4,FALSE)</f>
        <v>0.80000001192092896</v>
      </c>
      <c r="F176" s="303">
        <f>VLOOKUP(C176,MUNR[],8,FALSE)</f>
        <v>0.99</v>
      </c>
    </row>
    <row r="177" spans="1:6" ht="16.5" thickTop="1" thickBot="1" x14ac:dyDescent="0.3">
      <c r="A177" s="496"/>
      <c r="B177" s="488"/>
      <c r="C177" s="264" t="s">
        <v>469</v>
      </c>
      <c r="D177" s="302">
        <f>VLOOKUP(C177,MUNR[],3,FALSE)</f>
        <v>0.3</v>
      </c>
      <c r="E177" s="302">
        <f>VLOOKUP(C177,MUNR[],4,FALSE)</f>
        <v>0.80000001192092896</v>
      </c>
      <c r="F177" s="303">
        <f>VLOOKUP(C177,MUNR[],8,FALSE)</f>
        <v>0.99</v>
      </c>
    </row>
    <row r="178" spans="1:6" ht="16.5" thickTop="1" thickBot="1" x14ac:dyDescent="0.3">
      <c r="A178" s="496"/>
      <c r="B178" s="488"/>
      <c r="C178" s="264" t="s">
        <v>562</v>
      </c>
      <c r="D178" s="302">
        <f>VLOOKUP(C178,MUNR[],3,FALSE)</f>
        <v>0.3</v>
      </c>
      <c r="E178" s="302">
        <f>VLOOKUP(C178,MUNR[],4,FALSE)</f>
        <v>0.80000001192092896</v>
      </c>
      <c r="F178" s="303">
        <f>VLOOKUP(C178,MUNR[],8,FALSE)</f>
        <v>0.99</v>
      </c>
    </row>
    <row r="179" spans="1:6" ht="16.5" thickTop="1" thickBot="1" x14ac:dyDescent="0.3">
      <c r="A179" s="496"/>
      <c r="B179" s="488"/>
      <c r="C179" s="264" t="s">
        <v>655</v>
      </c>
      <c r="D179" s="302">
        <f>VLOOKUP(C179,MUNR[],3,FALSE)</f>
        <v>0.3</v>
      </c>
      <c r="E179" s="302">
        <f>VLOOKUP(C179,MUNR[],4,FALSE)</f>
        <v>0.80000001192092896</v>
      </c>
      <c r="F179" s="303">
        <f>VLOOKUP(C179,MUNR[],8,FALSE)</f>
        <v>0.99</v>
      </c>
    </row>
    <row r="180" spans="1:6" ht="16.5" thickTop="1" thickBot="1" x14ac:dyDescent="0.3">
      <c r="A180" s="496"/>
      <c r="B180" s="488"/>
      <c r="C180" s="264" t="s">
        <v>747</v>
      </c>
      <c r="D180" s="302">
        <f>VLOOKUP(C180,MUNR[],3,FALSE)</f>
        <v>0.3</v>
      </c>
      <c r="E180" s="302">
        <f>VLOOKUP(C180,MUNR[],4,FALSE)</f>
        <v>0.80000001192092896</v>
      </c>
      <c r="F180" s="303">
        <f>VLOOKUP(C180,MUNR[],8,FALSE)</f>
        <v>0.99</v>
      </c>
    </row>
    <row r="181" spans="1:6" ht="16.5" thickTop="1" thickBot="1" x14ac:dyDescent="0.3">
      <c r="A181" s="496"/>
      <c r="B181" s="488"/>
      <c r="C181" s="264" t="s">
        <v>836</v>
      </c>
      <c r="D181" s="302">
        <f>VLOOKUP(C181,MUNR[],3,FALSE)</f>
        <v>0.3</v>
      </c>
      <c r="E181" s="302">
        <f>VLOOKUP(C181,MUNR[],4,FALSE)</f>
        <v>0.80000001192092896</v>
      </c>
      <c r="F181" s="303">
        <f>VLOOKUP(C181,MUNR[],8,FALSE)</f>
        <v>0.99</v>
      </c>
    </row>
    <row r="182" spans="1:6" ht="16.5" thickTop="1" thickBot="1" x14ac:dyDescent="0.3">
      <c r="A182" s="496"/>
      <c r="B182" s="488"/>
      <c r="C182" s="264" t="s">
        <v>918</v>
      </c>
      <c r="D182" s="302">
        <f>VLOOKUP(C182,MUNR[],3,FALSE)</f>
        <v>0.3</v>
      </c>
      <c r="E182" s="302">
        <f>VLOOKUP(C182,MUNR[],4,FALSE)</f>
        <v>0.80000001192092896</v>
      </c>
      <c r="F182" s="303">
        <f>VLOOKUP(C182,MUNR[],8,FALSE)</f>
        <v>0.99</v>
      </c>
    </row>
    <row r="183" spans="1:6" ht="16.5" thickTop="1" thickBot="1" x14ac:dyDescent="0.3">
      <c r="A183" s="496"/>
      <c r="B183" s="488"/>
      <c r="C183" s="264" t="s">
        <v>995</v>
      </c>
      <c r="D183" s="302">
        <f>VLOOKUP(C183,MUNR[],3,FALSE)</f>
        <v>0.3</v>
      </c>
      <c r="E183" s="302">
        <f>VLOOKUP(C183,MUNR[],4,FALSE)</f>
        <v>0.80000001192092896</v>
      </c>
      <c r="F183" s="303">
        <f>VLOOKUP(C183,MUNR[],8,FALSE)</f>
        <v>0.99</v>
      </c>
    </row>
    <row r="184" spans="1:6" ht="16.5" thickTop="1" thickBot="1" x14ac:dyDescent="0.3">
      <c r="A184" s="496"/>
      <c r="B184" s="488"/>
      <c r="C184" s="264" t="s">
        <v>1067</v>
      </c>
      <c r="D184" s="302">
        <f>VLOOKUP(C184,MUNR[],3,FALSE)</f>
        <v>0.3</v>
      </c>
      <c r="E184" s="302">
        <f>VLOOKUP(C184,MUNR[],4,FALSE)</f>
        <v>0.80000001192092896</v>
      </c>
      <c r="F184" s="303">
        <f>VLOOKUP(C184,MUNR[],8,FALSE)</f>
        <v>0.99</v>
      </c>
    </row>
    <row r="185" spans="1:6" ht="16.5" thickTop="1" thickBot="1" x14ac:dyDescent="0.3">
      <c r="A185" s="496"/>
      <c r="B185" s="488"/>
      <c r="C185" s="264" t="s">
        <v>1134</v>
      </c>
      <c r="D185" s="302">
        <f>VLOOKUP(C185,MUNR[],3,FALSE)</f>
        <v>0.3</v>
      </c>
      <c r="E185" s="302">
        <f>VLOOKUP(C185,MUNR[],4,FALSE)</f>
        <v>0.80000001192092896</v>
      </c>
      <c r="F185" s="303">
        <f>VLOOKUP(C185,MUNR[],8,FALSE)</f>
        <v>0.99</v>
      </c>
    </row>
    <row r="186" spans="1:6" ht="16.5" thickTop="1" thickBot="1" x14ac:dyDescent="0.3">
      <c r="A186" s="496"/>
      <c r="B186" s="488"/>
      <c r="C186" s="264" t="s">
        <v>1192</v>
      </c>
      <c r="D186" s="302">
        <f>VLOOKUP(C186,MUNR[],3,FALSE)</f>
        <v>0.3</v>
      </c>
      <c r="E186" s="302">
        <f>VLOOKUP(C186,MUNR[],4,FALSE)</f>
        <v>0.80000001192092896</v>
      </c>
      <c r="F186" s="303">
        <f>VLOOKUP(C186,MUNR[],8,FALSE)</f>
        <v>0.99</v>
      </c>
    </row>
    <row r="187" spans="1:6" ht="16.5" thickTop="1" thickBot="1" x14ac:dyDescent="0.3">
      <c r="A187" s="496"/>
      <c r="B187" s="488"/>
      <c r="C187" s="264" t="s">
        <v>1242</v>
      </c>
      <c r="D187" s="302">
        <f>VLOOKUP(C187,MUNR[],3,FALSE)</f>
        <v>0.3</v>
      </c>
      <c r="E187" s="302">
        <f>VLOOKUP(C187,MUNR[],4,FALSE)</f>
        <v>0.80000001192092896</v>
      </c>
      <c r="F187" s="303">
        <f>VLOOKUP(C187,MUNR[],8,FALSE)</f>
        <v>0.99</v>
      </c>
    </row>
    <row r="188" spans="1:6" ht="16.5" thickTop="1" thickBot="1" x14ac:dyDescent="0.3">
      <c r="A188" s="496"/>
      <c r="B188" s="488"/>
      <c r="C188" s="264" t="s">
        <v>1289</v>
      </c>
      <c r="D188" s="302">
        <f>VLOOKUP(C188,MUNR[],3,FALSE)</f>
        <v>0.3</v>
      </c>
      <c r="E188" s="302">
        <f>VLOOKUP(C188,MUNR[],4,FALSE)</f>
        <v>0.80000001192092896</v>
      </c>
      <c r="F188" s="303">
        <f>VLOOKUP(C188,MUNR[],8,FALSE)</f>
        <v>0.99</v>
      </c>
    </row>
    <row r="189" spans="1:6" ht="16.5" thickTop="1" thickBot="1" x14ac:dyDescent="0.3">
      <c r="A189" s="496"/>
      <c r="B189" s="488"/>
      <c r="C189" s="264" t="s">
        <v>1333</v>
      </c>
      <c r="D189" s="302">
        <f>VLOOKUP(C189,MUNR[],3,FALSE)</f>
        <v>0.3</v>
      </c>
      <c r="E189" s="302">
        <f>VLOOKUP(C189,MUNR[],4,FALSE)</f>
        <v>0.80000001192092896</v>
      </c>
      <c r="F189" s="303">
        <f>VLOOKUP(C189,MUNR[],8,FALSE)</f>
        <v>0.99</v>
      </c>
    </row>
    <row r="190" spans="1:6" ht="16.5" thickTop="1" thickBot="1" x14ac:dyDescent="0.3">
      <c r="A190" s="496"/>
      <c r="B190" s="488"/>
      <c r="C190" s="264" t="s">
        <v>1368</v>
      </c>
      <c r="D190" s="302">
        <f>VLOOKUP(C190,MUNR[],3,FALSE)</f>
        <v>0.3</v>
      </c>
      <c r="E190" s="302">
        <f>VLOOKUP(C190,MUNR[],4,FALSE)</f>
        <v>0.80000001192092896</v>
      </c>
      <c r="F190" s="303">
        <f>VLOOKUP(C190,MUNR[],8,FALSE)</f>
        <v>0.99</v>
      </c>
    </row>
    <row r="191" spans="1:6" ht="16.5" thickTop="1" thickBot="1" x14ac:dyDescent="0.3">
      <c r="A191" s="496"/>
      <c r="B191" s="488"/>
      <c r="C191" s="264" t="s">
        <v>1401</v>
      </c>
      <c r="D191" s="302">
        <f>VLOOKUP(C191,MUNR[],3,FALSE)</f>
        <v>0.3</v>
      </c>
      <c r="E191" s="302">
        <f>VLOOKUP(C191,MUNR[],4,FALSE)</f>
        <v>0.80000001192092896</v>
      </c>
      <c r="F191" s="303">
        <f>VLOOKUP(C191,MUNR[],8,FALSE)</f>
        <v>0.99</v>
      </c>
    </row>
    <row r="192" spans="1:6" ht="16.5" thickTop="1" thickBot="1" x14ac:dyDescent="0.3">
      <c r="A192" s="496"/>
      <c r="B192" s="488"/>
      <c r="C192" s="264" t="s">
        <v>1431</v>
      </c>
      <c r="D192" s="302">
        <f>VLOOKUP(C192,MUNR[],3,FALSE)</f>
        <v>0.3</v>
      </c>
      <c r="E192" s="302">
        <f>VLOOKUP(C192,MUNR[],4,FALSE)</f>
        <v>0.80000001192092896</v>
      </c>
      <c r="F192" s="303">
        <f>VLOOKUP(C192,MUNR[],8,FALSE)</f>
        <v>0.99</v>
      </c>
    </row>
    <row r="193" spans="1:6" ht="16.5" thickTop="1" thickBot="1" x14ac:dyDescent="0.3">
      <c r="A193" s="496"/>
      <c r="B193" s="491"/>
      <c r="C193" s="265" t="s">
        <v>1455</v>
      </c>
      <c r="D193" s="304">
        <f>VLOOKUP(C193,MUNR[],3,FALSE)</f>
        <v>0.3</v>
      </c>
      <c r="E193" s="304">
        <f>VLOOKUP(C193,MUNR[],4,FALSE)</f>
        <v>0.80000001192092896</v>
      </c>
      <c r="F193" s="305">
        <f>VLOOKUP(C193,MUNR[],8,FALSE)</f>
        <v>0.99</v>
      </c>
    </row>
    <row r="194" spans="1:6" ht="16.5" thickTop="1" thickBot="1" x14ac:dyDescent="0.3">
      <c r="A194" s="496"/>
      <c r="B194" s="487" t="s">
        <v>154</v>
      </c>
      <c r="C194" s="268" t="s">
        <v>272</v>
      </c>
      <c r="D194" s="302">
        <f>VLOOKUP(C194,MUNR[],3,FALSE)</f>
        <v>0.3</v>
      </c>
      <c r="E194" s="302">
        <f>VLOOKUP(C194,MUNR[],4,FALSE)</f>
        <v>0.80000001192092896</v>
      </c>
      <c r="F194" s="303">
        <f>VLOOKUP(C194,MUNR[],8,FALSE)</f>
        <v>0.62</v>
      </c>
    </row>
    <row r="195" spans="1:6" ht="16.5" thickTop="1" thickBot="1" x14ac:dyDescent="0.3">
      <c r="A195" s="496"/>
      <c r="B195" s="488"/>
      <c r="C195" s="264" t="s">
        <v>375</v>
      </c>
      <c r="D195" s="302">
        <f>VLOOKUP(C195,MUNR[],3,FALSE)</f>
        <v>0.3</v>
      </c>
      <c r="E195" s="302">
        <f>VLOOKUP(C195,MUNR[],4,FALSE)</f>
        <v>0.80000001192092896</v>
      </c>
      <c r="F195" s="303">
        <f>VLOOKUP(C195,MUNR[],8,FALSE)</f>
        <v>0.62</v>
      </c>
    </row>
    <row r="196" spans="1:6" ht="16.5" thickTop="1" thickBot="1" x14ac:dyDescent="0.3">
      <c r="A196" s="496"/>
      <c r="B196" s="488"/>
      <c r="C196" s="264" t="s">
        <v>470</v>
      </c>
      <c r="D196" s="302">
        <f>VLOOKUP(C196,MUNR[],3,FALSE)</f>
        <v>0.3</v>
      </c>
      <c r="E196" s="302">
        <f>VLOOKUP(C196,MUNR[],4,FALSE)</f>
        <v>0.80000001192092896</v>
      </c>
      <c r="F196" s="303">
        <f>VLOOKUP(C196,MUNR[],8,FALSE)</f>
        <v>0.62</v>
      </c>
    </row>
    <row r="197" spans="1:6" ht="16.5" thickTop="1" thickBot="1" x14ac:dyDescent="0.3">
      <c r="A197" s="496"/>
      <c r="B197" s="488"/>
      <c r="C197" s="264" t="s">
        <v>563</v>
      </c>
      <c r="D197" s="302">
        <f>VLOOKUP(C197,MUNR[],3,FALSE)</f>
        <v>0.3</v>
      </c>
      <c r="E197" s="302">
        <f>VLOOKUP(C197,MUNR[],4,FALSE)</f>
        <v>0.80000001192092896</v>
      </c>
      <c r="F197" s="303">
        <f>VLOOKUP(C197,MUNR[],8,FALSE)</f>
        <v>0.62</v>
      </c>
    </row>
    <row r="198" spans="1:6" ht="16.5" thickTop="1" thickBot="1" x14ac:dyDescent="0.3">
      <c r="A198" s="496"/>
      <c r="B198" s="488"/>
      <c r="C198" s="264" t="s">
        <v>656</v>
      </c>
      <c r="D198" s="302">
        <f>VLOOKUP(C198,MUNR[],3,FALSE)</f>
        <v>0.3</v>
      </c>
      <c r="E198" s="302">
        <f>VLOOKUP(C198,MUNR[],4,FALSE)</f>
        <v>0.80000001192092896</v>
      </c>
      <c r="F198" s="303">
        <f>VLOOKUP(C198,MUNR[],8,FALSE)</f>
        <v>0.62</v>
      </c>
    </row>
    <row r="199" spans="1:6" ht="16.5" thickTop="1" thickBot="1" x14ac:dyDescent="0.3">
      <c r="A199" s="496"/>
      <c r="B199" s="488"/>
      <c r="C199" s="264" t="s">
        <v>748</v>
      </c>
      <c r="D199" s="302">
        <f>VLOOKUP(C199,MUNR[],3,FALSE)</f>
        <v>0.3</v>
      </c>
      <c r="E199" s="302">
        <f>VLOOKUP(C199,MUNR[],4,FALSE)</f>
        <v>0.80000001192092896</v>
      </c>
      <c r="F199" s="303">
        <f>VLOOKUP(C199,MUNR[],8,FALSE)</f>
        <v>0.62</v>
      </c>
    </row>
    <row r="200" spans="1:6" ht="16.5" thickTop="1" thickBot="1" x14ac:dyDescent="0.3">
      <c r="A200" s="496"/>
      <c r="B200" s="488"/>
      <c r="C200" s="264" t="s">
        <v>837</v>
      </c>
      <c r="D200" s="302">
        <f>VLOOKUP(C200,MUNR[],3,FALSE)</f>
        <v>0.3</v>
      </c>
      <c r="E200" s="302">
        <f>VLOOKUP(C200,MUNR[],4,FALSE)</f>
        <v>0.80000001192092896</v>
      </c>
      <c r="F200" s="303">
        <f>VLOOKUP(C200,MUNR[],8,FALSE)</f>
        <v>0.62</v>
      </c>
    </row>
    <row r="201" spans="1:6" ht="16.5" thickTop="1" thickBot="1" x14ac:dyDescent="0.3">
      <c r="A201" s="496"/>
      <c r="B201" s="488"/>
      <c r="C201" s="264" t="s">
        <v>919</v>
      </c>
      <c r="D201" s="302">
        <f>VLOOKUP(C201,MUNR[],3,FALSE)</f>
        <v>0.3</v>
      </c>
      <c r="E201" s="302">
        <f>VLOOKUP(C201,MUNR[],4,FALSE)</f>
        <v>0.80000001192092896</v>
      </c>
      <c r="F201" s="303">
        <f>VLOOKUP(C201,MUNR[],8,FALSE)</f>
        <v>0.62</v>
      </c>
    </row>
    <row r="202" spans="1:6" ht="16.5" thickTop="1" thickBot="1" x14ac:dyDescent="0.3">
      <c r="A202" s="496"/>
      <c r="B202" s="488"/>
      <c r="C202" s="264" t="s">
        <v>996</v>
      </c>
      <c r="D202" s="302">
        <f>VLOOKUP(C202,MUNR[],3,FALSE)</f>
        <v>0.3</v>
      </c>
      <c r="E202" s="302">
        <f>VLOOKUP(C202,MUNR[],4,FALSE)</f>
        <v>0.80000001192092896</v>
      </c>
      <c r="F202" s="303">
        <f>VLOOKUP(C202,MUNR[],8,FALSE)</f>
        <v>0.62</v>
      </c>
    </row>
    <row r="203" spans="1:6" ht="16.5" thickTop="1" thickBot="1" x14ac:dyDescent="0.3">
      <c r="A203" s="496"/>
      <c r="B203" s="488"/>
      <c r="C203" s="264" t="s">
        <v>1068</v>
      </c>
      <c r="D203" s="302">
        <f>VLOOKUP(C203,MUNR[],3,FALSE)</f>
        <v>0.3</v>
      </c>
      <c r="E203" s="302">
        <f>VLOOKUP(C203,MUNR[],4,FALSE)</f>
        <v>0.80000001192092896</v>
      </c>
      <c r="F203" s="303">
        <f>VLOOKUP(C203,MUNR[],8,FALSE)</f>
        <v>0.62</v>
      </c>
    </row>
    <row r="204" spans="1:6" ht="16.5" thickTop="1" thickBot="1" x14ac:dyDescent="0.3">
      <c r="A204" s="496"/>
      <c r="B204" s="488"/>
      <c r="C204" s="264" t="s">
        <v>1135</v>
      </c>
      <c r="D204" s="302">
        <f>VLOOKUP(C204,MUNR[],3,FALSE)</f>
        <v>0.3</v>
      </c>
      <c r="E204" s="302">
        <f>VLOOKUP(C204,MUNR[],4,FALSE)</f>
        <v>0.80000001192092896</v>
      </c>
      <c r="F204" s="303">
        <f>VLOOKUP(C204,MUNR[],8,FALSE)</f>
        <v>0.62</v>
      </c>
    </row>
    <row r="205" spans="1:6" ht="16.5" thickTop="1" thickBot="1" x14ac:dyDescent="0.3">
      <c r="A205" s="496"/>
      <c r="B205" s="488"/>
      <c r="C205" s="264" t="s">
        <v>1193</v>
      </c>
      <c r="D205" s="302">
        <f>VLOOKUP(C205,MUNR[],3,FALSE)</f>
        <v>0.3</v>
      </c>
      <c r="E205" s="302">
        <f>VLOOKUP(C205,MUNR[],4,FALSE)</f>
        <v>0.80000001192092896</v>
      </c>
      <c r="F205" s="303">
        <f>VLOOKUP(C205,MUNR[],8,FALSE)</f>
        <v>0.62</v>
      </c>
    </row>
    <row r="206" spans="1:6" ht="16.5" thickTop="1" thickBot="1" x14ac:dyDescent="0.3">
      <c r="A206" s="496"/>
      <c r="B206" s="488"/>
      <c r="C206" s="264" t="s">
        <v>1243</v>
      </c>
      <c r="D206" s="302">
        <f>VLOOKUP(C206,MUNR[],3,FALSE)</f>
        <v>0.3</v>
      </c>
      <c r="E206" s="302">
        <f>VLOOKUP(C206,MUNR[],4,FALSE)</f>
        <v>0.80000001192092896</v>
      </c>
      <c r="F206" s="303">
        <f>VLOOKUP(C206,MUNR[],8,FALSE)</f>
        <v>0.62</v>
      </c>
    </row>
    <row r="207" spans="1:6" ht="16.5" thickTop="1" thickBot="1" x14ac:dyDescent="0.3">
      <c r="A207" s="496"/>
      <c r="B207" s="488"/>
      <c r="C207" s="264" t="s">
        <v>1290</v>
      </c>
      <c r="D207" s="302">
        <f>VLOOKUP(C207,MUNR[],3,FALSE)</f>
        <v>0.3</v>
      </c>
      <c r="E207" s="302">
        <f>VLOOKUP(C207,MUNR[],4,FALSE)</f>
        <v>0.80000001192092896</v>
      </c>
      <c r="F207" s="303">
        <f>VLOOKUP(C207,MUNR[],8,FALSE)</f>
        <v>0.62</v>
      </c>
    </row>
    <row r="208" spans="1:6" ht="16.5" thickTop="1" thickBot="1" x14ac:dyDescent="0.3">
      <c r="A208" s="496"/>
      <c r="B208" s="488"/>
      <c r="C208" s="264" t="s">
        <v>1334</v>
      </c>
      <c r="D208" s="302">
        <f>VLOOKUP(C208,MUNR[],3,FALSE)</f>
        <v>0.3</v>
      </c>
      <c r="E208" s="302">
        <f>VLOOKUP(C208,MUNR[],4,FALSE)</f>
        <v>0.80000001192092896</v>
      </c>
      <c r="F208" s="303">
        <f>VLOOKUP(C208,MUNR[],8,FALSE)</f>
        <v>0.62</v>
      </c>
    </row>
    <row r="209" spans="1:13" ht="16.5" thickTop="1" thickBot="1" x14ac:dyDescent="0.3">
      <c r="A209" s="496"/>
      <c r="B209" s="488"/>
      <c r="C209" s="264" t="s">
        <v>1369</v>
      </c>
      <c r="D209" s="302">
        <f>VLOOKUP(C209,MUNR[],3,FALSE)</f>
        <v>0.3</v>
      </c>
      <c r="E209" s="302">
        <f>VLOOKUP(C209,MUNR[],4,FALSE)</f>
        <v>0.80000001192092896</v>
      </c>
      <c r="F209" s="303">
        <f>VLOOKUP(C209,MUNR[],8,FALSE)</f>
        <v>0.62</v>
      </c>
    </row>
    <row r="210" spans="1:13" ht="16.5" thickTop="1" thickBot="1" x14ac:dyDescent="0.3">
      <c r="A210" s="496"/>
      <c r="B210" s="488"/>
      <c r="C210" s="264" t="s">
        <v>1402</v>
      </c>
      <c r="D210" s="302">
        <f>VLOOKUP(C210,MUNR[],3,FALSE)</f>
        <v>0.3</v>
      </c>
      <c r="E210" s="302">
        <f>VLOOKUP(C210,MUNR[],4,FALSE)</f>
        <v>0.80000001192092896</v>
      </c>
      <c r="F210" s="303">
        <f>VLOOKUP(C210,MUNR[],8,FALSE)</f>
        <v>0.62</v>
      </c>
    </row>
    <row r="211" spans="1:13" ht="16.5" thickTop="1" thickBot="1" x14ac:dyDescent="0.3">
      <c r="A211" s="496"/>
      <c r="B211" s="488"/>
      <c r="C211" s="264" t="s">
        <v>1432</v>
      </c>
      <c r="D211" s="302">
        <f>VLOOKUP(C211,MUNR[],3,FALSE)</f>
        <v>0.3</v>
      </c>
      <c r="E211" s="302">
        <f>VLOOKUP(C211,MUNR[],4,FALSE)</f>
        <v>0.80000001192092896</v>
      </c>
      <c r="F211" s="303">
        <f>VLOOKUP(C211,MUNR[],8,FALSE)</f>
        <v>0.62</v>
      </c>
    </row>
    <row r="212" spans="1:13" ht="16.5" thickTop="1" thickBot="1" x14ac:dyDescent="0.3">
      <c r="A212" s="497"/>
      <c r="B212" s="489"/>
      <c r="C212" s="265" t="s">
        <v>1456</v>
      </c>
      <c r="D212" s="304">
        <f>VLOOKUP(C212,MUNR[],3,FALSE)</f>
        <v>0.3</v>
      </c>
      <c r="E212" s="304">
        <f>VLOOKUP(C212,MUNR[],4,FALSE)</f>
        <v>0.80000001192092896</v>
      </c>
      <c r="F212" s="303">
        <f>VLOOKUP(C212,MUNR[],8,FALSE)</f>
        <v>0.62</v>
      </c>
      <c r="G212" s="507"/>
      <c r="H212" s="507"/>
      <c r="I212" s="507"/>
      <c r="J212" s="507"/>
      <c r="K212" s="507"/>
      <c r="L212" s="507"/>
      <c r="M212" s="507"/>
    </row>
    <row r="213" spans="1:13" ht="15.75" thickBot="1" x14ac:dyDescent="0.3">
      <c r="A213" s="501" t="s">
        <v>136</v>
      </c>
      <c r="B213" s="490" t="s">
        <v>172</v>
      </c>
      <c r="C213" s="268" t="s">
        <v>273</v>
      </c>
      <c r="D213" s="302">
        <f>VLOOKUP(C213,MUNR[],3,FALSE)</f>
        <v>0.3</v>
      </c>
      <c r="E213" s="302">
        <f>VLOOKUP(C213,MUNR[],4,FALSE)</f>
        <v>0.80000001192092896</v>
      </c>
      <c r="F213" s="360">
        <f>VLOOKUP(C213,MUNR[],8,FALSE)</f>
        <v>2.19</v>
      </c>
    </row>
    <row r="214" spans="1:13" ht="16.5" thickTop="1" thickBot="1" x14ac:dyDescent="0.3">
      <c r="A214" s="502"/>
      <c r="B214" s="488"/>
      <c r="C214" s="264" t="s">
        <v>376</v>
      </c>
      <c r="D214" s="302">
        <f>VLOOKUP(C214,MUNR[],3,FALSE)</f>
        <v>0.3</v>
      </c>
      <c r="E214" s="302">
        <f>VLOOKUP(C214,MUNR[],4,FALSE)</f>
        <v>0.80000001192092896</v>
      </c>
      <c r="F214" s="303">
        <f>VLOOKUP(C214,MUNR[],8,FALSE)</f>
        <v>2.19</v>
      </c>
    </row>
    <row r="215" spans="1:13" ht="16.5" thickTop="1" thickBot="1" x14ac:dyDescent="0.3">
      <c r="A215" s="502"/>
      <c r="B215" s="488"/>
      <c r="C215" s="264" t="s">
        <v>471</v>
      </c>
      <c r="D215" s="302">
        <f>VLOOKUP(C215,MUNR[],3,FALSE)</f>
        <v>0.3</v>
      </c>
      <c r="E215" s="302">
        <f>VLOOKUP(C215,MUNR[],4,FALSE)</f>
        <v>0.80000001192092896</v>
      </c>
      <c r="F215" s="303">
        <f>VLOOKUP(C215,MUNR[],8,FALSE)</f>
        <v>2.19</v>
      </c>
    </row>
    <row r="216" spans="1:13" ht="16.5" thickTop="1" thickBot="1" x14ac:dyDescent="0.3">
      <c r="A216" s="502"/>
      <c r="B216" s="488"/>
      <c r="C216" s="264" t="s">
        <v>564</v>
      </c>
      <c r="D216" s="302">
        <f>VLOOKUP(C216,MUNR[],3,FALSE)</f>
        <v>0.3</v>
      </c>
      <c r="E216" s="302">
        <f>VLOOKUP(C216,MUNR[],4,FALSE)</f>
        <v>0.80000001192092896</v>
      </c>
      <c r="F216" s="303">
        <f>VLOOKUP(C216,MUNR[],8,FALSE)</f>
        <v>2.19</v>
      </c>
    </row>
    <row r="217" spans="1:13" ht="16.5" thickTop="1" thickBot="1" x14ac:dyDescent="0.3">
      <c r="A217" s="502"/>
      <c r="B217" s="488"/>
      <c r="C217" s="264" t="s">
        <v>657</v>
      </c>
      <c r="D217" s="302">
        <f>VLOOKUP(C217,MUNR[],3,FALSE)</f>
        <v>0.3</v>
      </c>
      <c r="E217" s="302">
        <f>VLOOKUP(C217,MUNR[],4,FALSE)</f>
        <v>0.80000001192092896</v>
      </c>
      <c r="F217" s="303">
        <f>VLOOKUP(C217,MUNR[],8,FALSE)</f>
        <v>2.19</v>
      </c>
    </row>
    <row r="218" spans="1:13" ht="16.5" thickTop="1" thickBot="1" x14ac:dyDescent="0.3">
      <c r="A218" s="502"/>
      <c r="B218" s="488"/>
      <c r="C218" s="264" t="s">
        <v>749</v>
      </c>
      <c r="D218" s="302">
        <f>VLOOKUP(C218,MUNR[],3,FALSE)</f>
        <v>0.3</v>
      </c>
      <c r="E218" s="302">
        <f>VLOOKUP(C218,MUNR[],4,FALSE)</f>
        <v>0.80000001192092896</v>
      </c>
      <c r="F218" s="303">
        <f>VLOOKUP(C218,MUNR[],8,FALSE)</f>
        <v>2.19</v>
      </c>
    </row>
    <row r="219" spans="1:13" ht="16.5" thickTop="1" thickBot="1" x14ac:dyDescent="0.3">
      <c r="A219" s="502"/>
      <c r="B219" s="488"/>
      <c r="C219" s="264" t="s">
        <v>838</v>
      </c>
      <c r="D219" s="302">
        <f>VLOOKUP(C219,MUNR[],3,FALSE)</f>
        <v>0.3</v>
      </c>
      <c r="E219" s="302">
        <f>VLOOKUP(C219,MUNR[],4,FALSE)</f>
        <v>0.80000001192092896</v>
      </c>
      <c r="F219" s="303">
        <f>VLOOKUP(C219,MUNR[],8,FALSE)</f>
        <v>2.19</v>
      </c>
    </row>
    <row r="220" spans="1:13" ht="16.5" thickTop="1" thickBot="1" x14ac:dyDescent="0.3">
      <c r="A220" s="502"/>
      <c r="B220" s="488"/>
      <c r="C220" s="264" t="s">
        <v>920</v>
      </c>
      <c r="D220" s="302">
        <f>VLOOKUP(C220,MUNR[],3,FALSE)</f>
        <v>0.3</v>
      </c>
      <c r="E220" s="302">
        <f>VLOOKUP(C220,MUNR[],4,FALSE)</f>
        <v>0.80000001192092896</v>
      </c>
      <c r="F220" s="303">
        <f>VLOOKUP(C220,MUNR[],8,FALSE)</f>
        <v>2.19</v>
      </c>
    </row>
    <row r="221" spans="1:13" ht="16.5" thickTop="1" thickBot="1" x14ac:dyDescent="0.3">
      <c r="A221" s="502"/>
      <c r="B221" s="491"/>
      <c r="C221" s="265" t="s">
        <v>997</v>
      </c>
      <c r="D221" s="304">
        <f>VLOOKUP(C221,MUNR[],3,FALSE)</f>
        <v>0.3</v>
      </c>
      <c r="E221" s="304">
        <f>VLOOKUP(C221,MUNR[],4,FALSE)</f>
        <v>0.80000001192092896</v>
      </c>
      <c r="F221" s="305">
        <f>VLOOKUP(C221,MUNR[],8,FALSE)</f>
        <v>2.19</v>
      </c>
    </row>
    <row r="222" spans="1:13" ht="16.5" thickTop="1" thickBot="1" x14ac:dyDescent="0.3">
      <c r="A222" s="502"/>
      <c r="B222" s="490" t="s">
        <v>155</v>
      </c>
      <c r="C222" s="268" t="s">
        <v>274</v>
      </c>
      <c r="D222" s="302">
        <f>VLOOKUP(C222,MUNR[],3,FALSE)</f>
        <v>0.3</v>
      </c>
      <c r="E222" s="302">
        <f>VLOOKUP(C222,MUNR[],4,FALSE)</f>
        <v>0.80000001192092896</v>
      </c>
      <c r="F222" s="303">
        <f>VLOOKUP(C222,MUNR[],8,FALSE)</f>
        <v>5.75</v>
      </c>
    </row>
    <row r="223" spans="1:13" ht="16.5" thickTop="1" thickBot="1" x14ac:dyDescent="0.3">
      <c r="A223" s="502"/>
      <c r="B223" s="488"/>
      <c r="C223" s="264" t="s">
        <v>377</v>
      </c>
      <c r="D223" s="302">
        <f>VLOOKUP(C223,MUNR[],3,FALSE)</f>
        <v>0.3</v>
      </c>
      <c r="E223" s="302">
        <f>VLOOKUP(C223,MUNR[],4,FALSE)</f>
        <v>0.80000001192092896</v>
      </c>
      <c r="F223" s="303">
        <f>VLOOKUP(C223,MUNR[],8,FALSE)</f>
        <v>5.75</v>
      </c>
    </row>
    <row r="224" spans="1:13" ht="16.5" thickTop="1" thickBot="1" x14ac:dyDescent="0.3">
      <c r="A224" s="502"/>
      <c r="B224" s="488"/>
      <c r="C224" s="264" t="s">
        <v>472</v>
      </c>
      <c r="D224" s="302">
        <f>VLOOKUP(C224,MUNR[],3,FALSE)</f>
        <v>0.3</v>
      </c>
      <c r="E224" s="302">
        <f>VLOOKUP(C224,MUNR[],4,FALSE)</f>
        <v>0.80000001192092896</v>
      </c>
      <c r="F224" s="303">
        <f>VLOOKUP(C224,MUNR[],8,FALSE)</f>
        <v>5.75</v>
      </c>
    </row>
    <row r="225" spans="1:6" ht="16.5" thickTop="1" thickBot="1" x14ac:dyDescent="0.3">
      <c r="A225" s="502"/>
      <c r="B225" s="488"/>
      <c r="C225" s="264" t="s">
        <v>565</v>
      </c>
      <c r="D225" s="302">
        <f>VLOOKUP(C225,MUNR[],3,FALSE)</f>
        <v>0.3</v>
      </c>
      <c r="E225" s="302">
        <f>VLOOKUP(C225,MUNR[],4,FALSE)</f>
        <v>0.80000001192092896</v>
      </c>
      <c r="F225" s="303">
        <f>VLOOKUP(C225,MUNR[],8,FALSE)</f>
        <v>5.75</v>
      </c>
    </row>
    <row r="226" spans="1:6" ht="16.5" thickTop="1" thickBot="1" x14ac:dyDescent="0.3">
      <c r="A226" s="502"/>
      <c r="B226" s="488"/>
      <c r="C226" s="264" t="s">
        <v>658</v>
      </c>
      <c r="D226" s="302">
        <f>VLOOKUP(C226,MUNR[],3,FALSE)</f>
        <v>0.3</v>
      </c>
      <c r="E226" s="302">
        <f>VLOOKUP(C226,MUNR[],4,FALSE)</f>
        <v>0.80000001192092896</v>
      </c>
      <c r="F226" s="303">
        <f>VLOOKUP(C226,MUNR[],8,FALSE)</f>
        <v>5.75</v>
      </c>
    </row>
    <row r="227" spans="1:6" ht="16.5" thickTop="1" thickBot="1" x14ac:dyDescent="0.3">
      <c r="A227" s="502"/>
      <c r="B227" s="488"/>
      <c r="C227" s="264" t="s">
        <v>750</v>
      </c>
      <c r="D227" s="302">
        <f>VLOOKUP(C227,MUNR[],3,FALSE)</f>
        <v>0.3</v>
      </c>
      <c r="E227" s="302">
        <f>VLOOKUP(C227,MUNR[],4,FALSE)</f>
        <v>0.80000001192092896</v>
      </c>
      <c r="F227" s="303">
        <f>VLOOKUP(C227,MUNR[],8,FALSE)</f>
        <v>5.75</v>
      </c>
    </row>
    <row r="228" spans="1:6" ht="16.5" thickTop="1" thickBot="1" x14ac:dyDescent="0.3">
      <c r="A228" s="502"/>
      <c r="B228" s="491"/>
      <c r="C228" s="265" t="s">
        <v>839</v>
      </c>
      <c r="D228" s="304">
        <f>VLOOKUP(C228,MUNR[],3,FALSE)</f>
        <v>0.3</v>
      </c>
      <c r="E228" s="304">
        <f>VLOOKUP(C228,MUNR[],4,FALSE)</f>
        <v>0.80000001192092896</v>
      </c>
      <c r="F228" s="303">
        <f>VLOOKUP(C228,MUNR[],8,FALSE)</f>
        <v>5.75</v>
      </c>
    </row>
    <row r="229" spans="1:6" ht="16.5" thickTop="1" thickBot="1" x14ac:dyDescent="0.3">
      <c r="A229" s="502"/>
      <c r="B229" s="490" t="s">
        <v>187</v>
      </c>
      <c r="C229" s="268" t="s">
        <v>275</v>
      </c>
      <c r="D229" s="302">
        <f>VLOOKUP(C229,MUNR[],3,FALSE)</f>
        <v>1.2</v>
      </c>
      <c r="E229" s="371">
        <f>VLOOKUP(C229,MUNR[],4,FALSE)</f>
        <v>1.3999999761581421</v>
      </c>
      <c r="F229" s="360">
        <f>VLOOKUP(C229,MUNR[],8,FALSE)</f>
        <v>8.01</v>
      </c>
    </row>
    <row r="230" spans="1:6" ht="16.5" thickTop="1" thickBot="1" x14ac:dyDescent="0.3">
      <c r="A230" s="502"/>
      <c r="B230" s="488"/>
      <c r="C230" s="264" t="s">
        <v>378</v>
      </c>
      <c r="D230" s="302">
        <f>VLOOKUP(C230,MUNR[],3,FALSE)</f>
        <v>1.2</v>
      </c>
      <c r="E230" s="371">
        <f>VLOOKUP(C230,MUNR[],4,FALSE)</f>
        <v>1.3999999761581421</v>
      </c>
      <c r="F230" s="303">
        <f>VLOOKUP(C230,MUNR[],8,FALSE)</f>
        <v>8.01</v>
      </c>
    </row>
    <row r="231" spans="1:6" ht="16.5" thickTop="1" thickBot="1" x14ac:dyDescent="0.3">
      <c r="A231" s="502"/>
      <c r="B231" s="488"/>
      <c r="C231" s="264" t="s">
        <v>473</v>
      </c>
      <c r="D231" s="302">
        <f>VLOOKUP(C231,MUNR[],3,FALSE)</f>
        <v>1.2</v>
      </c>
      <c r="E231" s="371">
        <f>VLOOKUP(C231,MUNR[],4,FALSE)</f>
        <v>1.3999999761581421</v>
      </c>
      <c r="F231" s="303">
        <f>VLOOKUP(C231,MUNR[],8,FALSE)</f>
        <v>8.01</v>
      </c>
    </row>
    <row r="232" spans="1:6" ht="16.5" thickTop="1" thickBot="1" x14ac:dyDescent="0.3">
      <c r="A232" s="502"/>
      <c r="B232" s="488"/>
      <c r="C232" s="264" t="s">
        <v>566</v>
      </c>
      <c r="D232" s="302">
        <f>VLOOKUP(C232,MUNR[],3,FALSE)</f>
        <v>1.2</v>
      </c>
      <c r="E232" s="371">
        <f>VLOOKUP(C232,MUNR[],4,FALSE)</f>
        <v>1.3999999761581421</v>
      </c>
      <c r="F232" s="303">
        <f>VLOOKUP(C232,MUNR[],8,FALSE)</f>
        <v>8.01</v>
      </c>
    </row>
    <row r="233" spans="1:6" ht="16.5" thickTop="1" thickBot="1" x14ac:dyDescent="0.3">
      <c r="A233" s="502"/>
      <c r="B233" s="488"/>
      <c r="C233" s="264" t="s">
        <v>659</v>
      </c>
      <c r="D233" s="302">
        <f>VLOOKUP(C233,MUNR[],3,FALSE)</f>
        <v>1.2</v>
      </c>
      <c r="E233" s="371">
        <f>VLOOKUP(C233,MUNR[],4,FALSE)</f>
        <v>1.3999999761581421</v>
      </c>
      <c r="F233" s="303">
        <f>VLOOKUP(C233,MUNR[],8,FALSE)</f>
        <v>8.01</v>
      </c>
    </row>
    <row r="234" spans="1:6" ht="16.5" thickTop="1" thickBot="1" x14ac:dyDescent="0.3">
      <c r="A234" s="502"/>
      <c r="B234" s="491"/>
      <c r="C234" s="265" t="s">
        <v>751</v>
      </c>
      <c r="D234" s="304">
        <f>VLOOKUP(C234,MUNR[],3,FALSE)</f>
        <v>1.2</v>
      </c>
      <c r="E234" s="372">
        <f>VLOOKUP(C234,MUNR[],4,FALSE)</f>
        <v>1.3999999761581421</v>
      </c>
      <c r="F234" s="305">
        <f>VLOOKUP(C234,MUNR[],8,FALSE)</f>
        <v>8.01</v>
      </c>
    </row>
    <row r="235" spans="1:6" ht="16.5" thickTop="1" thickBot="1" x14ac:dyDescent="0.3">
      <c r="A235" s="502"/>
      <c r="B235" s="490" t="s">
        <v>202</v>
      </c>
      <c r="C235" s="268" t="s">
        <v>276</v>
      </c>
      <c r="D235" s="302">
        <f>VLOOKUP(C235,MUNR[],3,FALSE)</f>
        <v>1</v>
      </c>
      <c r="E235" s="302">
        <f>VLOOKUP(C235,MUNR[],4,FALSE)</f>
        <v>0.80000001192092896</v>
      </c>
      <c r="F235" s="303">
        <f>VLOOKUP(C235,MUNR[],8,FALSE)</f>
        <v>2.23</v>
      </c>
    </row>
    <row r="236" spans="1:6" ht="16.5" thickTop="1" thickBot="1" x14ac:dyDescent="0.3">
      <c r="A236" s="502"/>
      <c r="B236" s="488"/>
      <c r="C236" s="264" t="s">
        <v>379</v>
      </c>
      <c r="D236" s="302">
        <f>VLOOKUP(C236,MUNR[],3,FALSE)</f>
        <v>1</v>
      </c>
      <c r="E236" s="302">
        <f>VLOOKUP(C236,MUNR[],4,FALSE)</f>
        <v>0.80000001192092896</v>
      </c>
      <c r="F236" s="303">
        <f>VLOOKUP(C236,MUNR[],8,FALSE)</f>
        <v>2.23</v>
      </c>
    </row>
    <row r="237" spans="1:6" ht="16.5" thickTop="1" thickBot="1" x14ac:dyDescent="0.3">
      <c r="A237" s="502"/>
      <c r="B237" s="488"/>
      <c r="C237" s="264" t="s">
        <v>474</v>
      </c>
      <c r="D237" s="302">
        <f>VLOOKUP(C237,MUNR[],3,FALSE)</f>
        <v>1</v>
      </c>
      <c r="E237" s="302">
        <f>VLOOKUP(C237,MUNR[],4,FALSE)</f>
        <v>0.80000001192092896</v>
      </c>
      <c r="F237" s="303">
        <f>VLOOKUP(C237,MUNR[],8,FALSE)</f>
        <v>2.23</v>
      </c>
    </row>
    <row r="238" spans="1:6" ht="16.5" thickTop="1" thickBot="1" x14ac:dyDescent="0.3">
      <c r="A238" s="502"/>
      <c r="B238" s="488"/>
      <c r="C238" s="264" t="s">
        <v>567</v>
      </c>
      <c r="D238" s="302">
        <f>VLOOKUP(C238,MUNR[],3,FALSE)</f>
        <v>0.3</v>
      </c>
      <c r="E238" s="302">
        <f>VLOOKUP(C238,MUNR[],4,FALSE)</f>
        <v>0.80000001192092896</v>
      </c>
      <c r="F238" s="303">
        <f>VLOOKUP(C238,MUNR[],8,FALSE)</f>
        <v>2.23</v>
      </c>
    </row>
    <row r="239" spans="1:6" ht="16.5" thickTop="1" thickBot="1" x14ac:dyDescent="0.3">
      <c r="A239" s="502"/>
      <c r="B239" s="488"/>
      <c r="C239" s="264" t="s">
        <v>660</v>
      </c>
      <c r="D239" s="302">
        <f>VLOOKUP(C239,MUNR[],3,FALSE)</f>
        <v>1</v>
      </c>
      <c r="E239" s="302">
        <f>VLOOKUP(C239,MUNR[],4,FALSE)</f>
        <v>0.80000001192092896</v>
      </c>
      <c r="F239" s="303">
        <f>VLOOKUP(C239,MUNR[],8,FALSE)</f>
        <v>2.23</v>
      </c>
    </row>
    <row r="240" spans="1:6" ht="16.5" thickTop="1" thickBot="1" x14ac:dyDescent="0.3">
      <c r="A240" s="502"/>
      <c r="B240" s="488"/>
      <c r="C240" s="264" t="s">
        <v>752</v>
      </c>
      <c r="D240" s="302">
        <f>VLOOKUP(C240,MUNR[],3,FALSE)</f>
        <v>1</v>
      </c>
      <c r="E240" s="302">
        <f>VLOOKUP(C240,MUNR[],4,FALSE)</f>
        <v>0.80000001192092896</v>
      </c>
      <c r="F240" s="303">
        <f>VLOOKUP(C240,MUNR[],8,FALSE)</f>
        <v>2.23</v>
      </c>
    </row>
    <row r="241" spans="1:6" ht="16.5" thickTop="1" thickBot="1" x14ac:dyDescent="0.3">
      <c r="A241" s="502"/>
      <c r="B241" s="488"/>
      <c r="C241" s="264" t="s">
        <v>840</v>
      </c>
      <c r="D241" s="302">
        <f>VLOOKUP(C241,MUNR[],3,FALSE)</f>
        <v>1</v>
      </c>
      <c r="E241" s="302">
        <f>VLOOKUP(C241,MUNR[],4,FALSE)</f>
        <v>0.80000001192092896</v>
      </c>
      <c r="F241" s="303">
        <f>VLOOKUP(C241,MUNR[],8,FALSE)</f>
        <v>2.23</v>
      </c>
    </row>
    <row r="242" spans="1:6" ht="16.5" thickTop="1" thickBot="1" x14ac:dyDescent="0.3">
      <c r="A242" s="502"/>
      <c r="B242" s="488"/>
      <c r="C242" s="264" t="s">
        <v>921</v>
      </c>
      <c r="D242" s="302">
        <f>VLOOKUP(C242,MUNR[],3,FALSE)</f>
        <v>1</v>
      </c>
      <c r="E242" s="302">
        <f>VLOOKUP(C242,MUNR[],4,FALSE)</f>
        <v>0.80000001192092896</v>
      </c>
      <c r="F242" s="303">
        <f>VLOOKUP(C242,MUNR[],8,FALSE)</f>
        <v>2.23</v>
      </c>
    </row>
    <row r="243" spans="1:6" ht="16.5" thickTop="1" thickBot="1" x14ac:dyDescent="0.3">
      <c r="A243" s="502"/>
      <c r="B243" s="488"/>
      <c r="C243" s="264" t="s">
        <v>998</v>
      </c>
      <c r="D243" s="302">
        <f>VLOOKUP(C243,MUNR[],3,FALSE)</f>
        <v>1</v>
      </c>
      <c r="E243" s="302">
        <f>VLOOKUP(C243,MUNR[],4,FALSE)</f>
        <v>0.80000001192092896</v>
      </c>
      <c r="F243" s="303">
        <f>VLOOKUP(C243,MUNR[],8,FALSE)</f>
        <v>2.23</v>
      </c>
    </row>
    <row r="244" spans="1:6" ht="16.5" thickTop="1" thickBot="1" x14ac:dyDescent="0.3">
      <c r="A244" s="502"/>
      <c r="B244" s="488"/>
      <c r="C244" s="264" t="s">
        <v>1069</v>
      </c>
      <c r="D244" s="302">
        <f>VLOOKUP(C244,MUNR[],3,FALSE)</f>
        <v>1</v>
      </c>
      <c r="E244" s="302">
        <f>VLOOKUP(C244,MUNR[],4,FALSE)</f>
        <v>0.80000001192092896</v>
      </c>
      <c r="F244" s="303">
        <f>VLOOKUP(C244,MUNR[],8,FALSE)</f>
        <v>2.23</v>
      </c>
    </row>
    <row r="245" spans="1:6" ht="16.5" thickTop="1" thickBot="1" x14ac:dyDescent="0.3">
      <c r="A245" s="502"/>
      <c r="B245" s="491"/>
      <c r="C245" s="265" t="s">
        <v>1136</v>
      </c>
      <c r="D245" s="304">
        <f>VLOOKUP(C245,MUNR[],3,FALSE)</f>
        <v>0.3</v>
      </c>
      <c r="E245" s="304">
        <f>VLOOKUP(C245,MUNR[],4,FALSE)</f>
        <v>0.80000001192092896</v>
      </c>
      <c r="F245" s="303">
        <f>VLOOKUP(C245,MUNR[],8,FALSE)</f>
        <v>2.23</v>
      </c>
    </row>
    <row r="246" spans="1:6" ht="16.5" thickTop="1" thickBot="1" x14ac:dyDescent="0.3">
      <c r="A246" s="502"/>
      <c r="B246" s="490" t="s">
        <v>216</v>
      </c>
      <c r="C246" s="268" t="s">
        <v>277</v>
      </c>
      <c r="D246" s="302">
        <f>VLOOKUP(C246,MUNR[],3,FALSE)</f>
        <v>1</v>
      </c>
      <c r="E246" s="371">
        <f>VLOOKUP(C246,MUNR[],4,FALSE)</f>
        <v>0.80000001192092896</v>
      </c>
      <c r="F246" s="360">
        <f>VLOOKUP(C246,MUNR[],8,FALSE)</f>
        <v>10.08</v>
      </c>
    </row>
    <row r="247" spans="1:6" ht="16.5" thickTop="1" thickBot="1" x14ac:dyDescent="0.3">
      <c r="A247" s="502"/>
      <c r="B247" s="488"/>
      <c r="C247" s="264" t="s">
        <v>380</v>
      </c>
      <c r="D247" s="302">
        <f>VLOOKUP(C247,MUNR[],3,FALSE)</f>
        <v>1</v>
      </c>
      <c r="E247" s="371">
        <f>VLOOKUP(C247,MUNR[],4,FALSE)</f>
        <v>0.80000001192092896</v>
      </c>
      <c r="F247" s="303">
        <f>VLOOKUP(C247,MUNR[],8,FALSE)</f>
        <v>10.08</v>
      </c>
    </row>
    <row r="248" spans="1:6" ht="16.5" thickTop="1" thickBot="1" x14ac:dyDescent="0.3">
      <c r="A248" s="502"/>
      <c r="B248" s="488"/>
      <c r="C248" s="264" t="s">
        <v>475</v>
      </c>
      <c r="D248" s="302">
        <f>VLOOKUP(C248,MUNR[],3,FALSE)</f>
        <v>0.3</v>
      </c>
      <c r="E248" s="371">
        <f>VLOOKUP(C248,MUNR[],4,FALSE)</f>
        <v>0.80000001192092896</v>
      </c>
      <c r="F248" s="303">
        <f>VLOOKUP(C248,MUNR[],8,FALSE)</f>
        <v>10.08</v>
      </c>
    </row>
    <row r="249" spans="1:6" ht="16.5" thickTop="1" thickBot="1" x14ac:dyDescent="0.3">
      <c r="A249" s="502"/>
      <c r="B249" s="488"/>
      <c r="C249" s="264" t="s">
        <v>568</v>
      </c>
      <c r="D249" s="302">
        <f>VLOOKUP(C249,MUNR[],3,FALSE)</f>
        <v>1</v>
      </c>
      <c r="E249" s="371">
        <f>VLOOKUP(C249,MUNR[],4,FALSE)</f>
        <v>0.80000001192092896</v>
      </c>
      <c r="F249" s="303">
        <f>VLOOKUP(C249,MUNR[],8,FALSE)</f>
        <v>10.08</v>
      </c>
    </row>
    <row r="250" spans="1:6" ht="16.5" thickTop="1" thickBot="1" x14ac:dyDescent="0.3">
      <c r="A250" s="502"/>
      <c r="B250" s="488"/>
      <c r="C250" s="264" t="s">
        <v>661</v>
      </c>
      <c r="D250" s="302">
        <f>VLOOKUP(C250,MUNR[],3,FALSE)</f>
        <v>1</v>
      </c>
      <c r="E250" s="371">
        <f>VLOOKUP(C250,MUNR[],4,FALSE)</f>
        <v>0.80000001192092896</v>
      </c>
      <c r="F250" s="303">
        <f>VLOOKUP(C250,MUNR[],8,FALSE)</f>
        <v>10.08</v>
      </c>
    </row>
    <row r="251" spans="1:6" ht="16.5" thickTop="1" thickBot="1" x14ac:dyDescent="0.3">
      <c r="A251" s="502"/>
      <c r="B251" s="488"/>
      <c r="C251" s="264" t="s">
        <v>753</v>
      </c>
      <c r="D251" s="302">
        <f>VLOOKUP(C251,MUNR[],3,FALSE)</f>
        <v>1</v>
      </c>
      <c r="E251" s="371">
        <f>VLOOKUP(C251,MUNR[],4,FALSE)</f>
        <v>0.80000001192092896</v>
      </c>
      <c r="F251" s="303">
        <f>VLOOKUP(C251,MUNR[],8,FALSE)</f>
        <v>10.08</v>
      </c>
    </row>
    <row r="252" spans="1:6" ht="16.5" thickTop="1" thickBot="1" x14ac:dyDescent="0.3">
      <c r="A252" s="502"/>
      <c r="B252" s="488"/>
      <c r="C252" s="264" t="s">
        <v>841</v>
      </c>
      <c r="D252" s="302">
        <f>VLOOKUP(C252,MUNR[],3,FALSE)</f>
        <v>1</v>
      </c>
      <c r="E252" s="371">
        <f>VLOOKUP(C252,MUNR[],4,FALSE)</f>
        <v>0.80000001192092896</v>
      </c>
      <c r="F252" s="303">
        <f>VLOOKUP(C252,MUNR[],8,FALSE)</f>
        <v>10.08</v>
      </c>
    </row>
    <row r="253" spans="1:6" ht="16.5" thickTop="1" thickBot="1" x14ac:dyDescent="0.3">
      <c r="A253" s="502"/>
      <c r="B253" s="488"/>
      <c r="C253" s="264" t="s">
        <v>922</v>
      </c>
      <c r="D253" s="302">
        <f>VLOOKUP(C253,MUNR[],3,FALSE)</f>
        <v>1</v>
      </c>
      <c r="E253" s="371">
        <f>VLOOKUP(C253,MUNR[],4,FALSE)</f>
        <v>0.80000001192092896</v>
      </c>
      <c r="F253" s="303">
        <f>VLOOKUP(C253,MUNR[],8,FALSE)</f>
        <v>10.08</v>
      </c>
    </row>
    <row r="254" spans="1:6" ht="16.5" thickTop="1" thickBot="1" x14ac:dyDescent="0.3">
      <c r="A254" s="502"/>
      <c r="B254" s="488"/>
      <c r="C254" s="264" t="s">
        <v>999</v>
      </c>
      <c r="D254" s="302">
        <f>VLOOKUP(C254,MUNR[],3,FALSE)</f>
        <v>1</v>
      </c>
      <c r="E254" s="371">
        <f>VLOOKUP(C254,MUNR[],4,FALSE)</f>
        <v>0.80000001192092896</v>
      </c>
      <c r="F254" s="303">
        <f>VLOOKUP(C254,MUNR[],8,FALSE)</f>
        <v>10.08</v>
      </c>
    </row>
    <row r="255" spans="1:6" ht="16.5" thickTop="1" thickBot="1" x14ac:dyDescent="0.3">
      <c r="A255" s="502"/>
      <c r="B255" s="491"/>
      <c r="C255" s="265" t="s">
        <v>1070</v>
      </c>
      <c r="D255" s="304">
        <f>VLOOKUP(C255,MUNR[],3,FALSE)</f>
        <v>1</v>
      </c>
      <c r="E255" s="372">
        <f>VLOOKUP(C255,MUNR[],4,FALSE)</f>
        <v>0.80000001192092896</v>
      </c>
      <c r="F255" s="305">
        <f>VLOOKUP(C255,MUNR[],8,FALSE)</f>
        <v>10.08</v>
      </c>
    </row>
    <row r="256" spans="1:6" ht="16.5" thickTop="1" thickBot="1" x14ac:dyDescent="0.3">
      <c r="A256" s="502"/>
      <c r="B256" s="487" t="s">
        <v>3374</v>
      </c>
      <c r="C256" s="268" t="s">
        <v>278</v>
      </c>
      <c r="D256" s="302">
        <f>VLOOKUP(C256,MUNR[],3,FALSE)</f>
        <v>2</v>
      </c>
      <c r="E256" s="302">
        <f>VLOOKUP(C256,MUNR[],4,FALSE)</f>
        <v>2</v>
      </c>
      <c r="F256" s="303">
        <f>VLOOKUP(C256,MUNR[],8,FALSE)</f>
        <v>27.6</v>
      </c>
    </row>
    <row r="257" spans="1:6" ht="16.5" thickTop="1" thickBot="1" x14ac:dyDescent="0.3">
      <c r="A257" s="502"/>
      <c r="B257" s="488"/>
      <c r="C257" s="264" t="s">
        <v>381</v>
      </c>
      <c r="D257" s="302">
        <f>VLOOKUP(C257,MUNR[],3,FALSE)</f>
        <v>2</v>
      </c>
      <c r="E257" s="302">
        <f>VLOOKUP(C257,MUNR[],4,FALSE)</f>
        <v>2</v>
      </c>
      <c r="F257" s="303">
        <f>VLOOKUP(C257,MUNR[],8,FALSE)</f>
        <v>27.6</v>
      </c>
    </row>
    <row r="258" spans="1:6" ht="15.6" customHeight="1" thickTop="1" thickBot="1" x14ac:dyDescent="0.3">
      <c r="A258" s="502"/>
      <c r="B258" s="488"/>
      <c r="C258" s="264" t="s">
        <v>476</v>
      </c>
      <c r="D258" s="302">
        <f>VLOOKUP(C258,MUNR[],3,FALSE)</f>
        <v>2</v>
      </c>
      <c r="E258" s="302">
        <f>VLOOKUP(C258,MUNR[],4,FALSE)</f>
        <v>2</v>
      </c>
      <c r="F258" s="303">
        <f>VLOOKUP(C258,MUNR[],8,FALSE)</f>
        <v>27.6</v>
      </c>
    </row>
    <row r="259" spans="1:6" ht="16.5" thickTop="1" thickBot="1" x14ac:dyDescent="0.3">
      <c r="A259" s="502"/>
      <c r="B259" s="488"/>
      <c r="C259" s="264" t="s">
        <v>569</v>
      </c>
      <c r="D259" s="302">
        <f>VLOOKUP(C259,MUNR[],3,FALSE)</f>
        <v>2</v>
      </c>
      <c r="E259" s="302">
        <f>VLOOKUP(C259,MUNR[],4,FALSE)</f>
        <v>2</v>
      </c>
      <c r="F259" s="303">
        <f>VLOOKUP(C259,MUNR[],8,FALSE)</f>
        <v>27.6</v>
      </c>
    </row>
    <row r="260" spans="1:6" ht="16.5" thickTop="1" thickBot="1" x14ac:dyDescent="0.3">
      <c r="A260" s="502"/>
      <c r="B260" s="489"/>
      <c r="C260" s="265" t="s">
        <v>662</v>
      </c>
      <c r="D260" s="304">
        <f>VLOOKUP(C260,MUNR[],3,FALSE)</f>
        <v>2</v>
      </c>
      <c r="E260" s="304">
        <f>VLOOKUP(C260,MUNR[],4,FALSE)</f>
        <v>2</v>
      </c>
      <c r="F260" s="303">
        <f>VLOOKUP(C260,MUNR[],8,FALSE)</f>
        <v>27.6</v>
      </c>
    </row>
    <row r="261" spans="1:6" ht="16.5" thickTop="1" thickBot="1" x14ac:dyDescent="0.3">
      <c r="A261" s="502"/>
      <c r="B261" s="490" t="s">
        <v>229</v>
      </c>
      <c r="C261" s="268" t="s">
        <v>279</v>
      </c>
      <c r="D261" s="302">
        <f>VLOOKUP(C261,MUNR[],3,FALSE)</f>
        <v>0.3</v>
      </c>
      <c r="E261" s="371">
        <f>VLOOKUP(C261,MUNR[],4,FALSE)</f>
        <v>0.80000001192092896</v>
      </c>
      <c r="F261" s="360">
        <f>VLOOKUP(C261,MUNR[],8,FALSE)</f>
        <v>8.59</v>
      </c>
    </row>
    <row r="262" spans="1:6" ht="16.5" thickTop="1" thickBot="1" x14ac:dyDescent="0.3">
      <c r="A262" s="502"/>
      <c r="B262" s="488"/>
      <c r="C262" s="264" t="s">
        <v>382</v>
      </c>
      <c r="D262" s="302">
        <f>VLOOKUP(C262,MUNR[],3,FALSE)</f>
        <v>0.3</v>
      </c>
      <c r="E262" s="371">
        <f>VLOOKUP(C262,MUNR[],4,FALSE)</f>
        <v>0.80000001192092896</v>
      </c>
      <c r="F262" s="303">
        <f>VLOOKUP(C262,MUNR[],8,FALSE)</f>
        <v>8.59</v>
      </c>
    </row>
    <row r="263" spans="1:6" ht="16.5" thickTop="1" thickBot="1" x14ac:dyDescent="0.3">
      <c r="A263" s="502"/>
      <c r="B263" s="488"/>
      <c r="C263" s="264" t="s">
        <v>477</v>
      </c>
      <c r="D263" s="302">
        <f>VLOOKUP(C263,MUNR[],3,FALSE)</f>
        <v>0.3</v>
      </c>
      <c r="E263" s="371">
        <f>VLOOKUP(C263,MUNR[],4,FALSE)</f>
        <v>0.80000001192092896</v>
      </c>
      <c r="F263" s="303">
        <f>VLOOKUP(C263,MUNR[],8,FALSE)</f>
        <v>8.59</v>
      </c>
    </row>
    <row r="264" spans="1:6" ht="16.5" thickTop="1" thickBot="1" x14ac:dyDescent="0.3">
      <c r="A264" s="502"/>
      <c r="B264" s="488"/>
      <c r="C264" s="264" t="s">
        <v>570</v>
      </c>
      <c r="D264" s="302">
        <f>VLOOKUP(C264,MUNR[],3,FALSE)</f>
        <v>0.3</v>
      </c>
      <c r="E264" s="371">
        <f>VLOOKUP(C264,MUNR[],4,FALSE)</f>
        <v>0.80000001192092896</v>
      </c>
      <c r="F264" s="303">
        <f>VLOOKUP(C264,MUNR[],8,FALSE)</f>
        <v>8.59</v>
      </c>
    </row>
    <row r="265" spans="1:6" ht="16.5" thickTop="1" thickBot="1" x14ac:dyDescent="0.3">
      <c r="A265" s="502"/>
      <c r="B265" s="488"/>
      <c r="C265" s="264" t="s">
        <v>663</v>
      </c>
      <c r="D265" s="302">
        <f>VLOOKUP(C265,MUNR[],3,FALSE)</f>
        <v>0.3</v>
      </c>
      <c r="E265" s="371">
        <f>VLOOKUP(C265,MUNR[],4,FALSE)</f>
        <v>0.80000001192092896</v>
      </c>
      <c r="F265" s="303">
        <f>VLOOKUP(C265,MUNR[],8,FALSE)</f>
        <v>8.59</v>
      </c>
    </row>
    <row r="266" spans="1:6" ht="16.5" thickTop="1" thickBot="1" x14ac:dyDescent="0.3">
      <c r="A266" s="502"/>
      <c r="B266" s="488"/>
      <c r="C266" s="264" t="s">
        <v>754</v>
      </c>
      <c r="D266" s="302">
        <f>VLOOKUP(C266,MUNR[],3,FALSE)</f>
        <v>0.3</v>
      </c>
      <c r="E266" s="371">
        <f>VLOOKUP(C266,MUNR[],4,FALSE)</f>
        <v>0.80000001192092896</v>
      </c>
      <c r="F266" s="303">
        <f>VLOOKUP(C266,MUNR[],8,FALSE)</f>
        <v>8.59</v>
      </c>
    </row>
    <row r="267" spans="1:6" ht="16.5" thickTop="1" thickBot="1" x14ac:dyDescent="0.3">
      <c r="A267" s="502"/>
      <c r="B267" s="488"/>
      <c r="C267" s="264" t="s">
        <v>842</v>
      </c>
      <c r="D267" s="302">
        <f>VLOOKUP(C267,MUNR[],3,FALSE)</f>
        <v>0.3</v>
      </c>
      <c r="E267" s="371">
        <f>VLOOKUP(C267,MUNR[],4,FALSE)</f>
        <v>0.80000001192092896</v>
      </c>
      <c r="F267" s="303">
        <f>VLOOKUP(C267,MUNR[],8,FALSE)</f>
        <v>8.59</v>
      </c>
    </row>
    <row r="268" spans="1:6" ht="16.5" thickTop="1" thickBot="1" x14ac:dyDescent="0.3">
      <c r="A268" s="502"/>
      <c r="B268" s="488"/>
      <c r="C268" s="264" t="s">
        <v>923</v>
      </c>
      <c r="D268" s="302">
        <f>VLOOKUP(C268,MUNR[],3,FALSE)</f>
        <v>0.3</v>
      </c>
      <c r="E268" s="371">
        <f>VLOOKUP(C268,MUNR[],4,FALSE)</f>
        <v>0.80000001192092896</v>
      </c>
      <c r="F268" s="303">
        <f>VLOOKUP(C268,MUNR[],8,FALSE)</f>
        <v>8.59</v>
      </c>
    </row>
    <row r="269" spans="1:6" ht="16.5" thickTop="1" thickBot="1" x14ac:dyDescent="0.3">
      <c r="A269" s="502"/>
      <c r="B269" s="488"/>
      <c r="C269" s="264" t="s">
        <v>1000</v>
      </c>
      <c r="D269" s="302">
        <f>VLOOKUP(C269,MUNR[],3,FALSE)</f>
        <v>0.3</v>
      </c>
      <c r="E269" s="371">
        <f>VLOOKUP(C269,MUNR[],4,FALSE)</f>
        <v>0.80000001192092896</v>
      </c>
      <c r="F269" s="303">
        <f>VLOOKUP(C269,MUNR[],8,FALSE)</f>
        <v>8.59</v>
      </c>
    </row>
    <row r="270" spans="1:6" ht="16.5" thickTop="1" thickBot="1" x14ac:dyDescent="0.3">
      <c r="A270" s="502"/>
      <c r="B270" s="488"/>
      <c r="C270" s="264" t="s">
        <v>1071</v>
      </c>
      <c r="D270" s="302">
        <f>VLOOKUP(C270,MUNR[],3,FALSE)</f>
        <v>0.3</v>
      </c>
      <c r="E270" s="371">
        <f>VLOOKUP(C270,MUNR[],4,FALSE)</f>
        <v>0.80000001192092896</v>
      </c>
      <c r="F270" s="303">
        <f>VLOOKUP(C270,MUNR[],8,FALSE)</f>
        <v>8.59</v>
      </c>
    </row>
    <row r="271" spans="1:6" ht="16.5" thickTop="1" thickBot="1" x14ac:dyDescent="0.3">
      <c r="A271" s="502"/>
      <c r="B271" s="488"/>
      <c r="C271" s="264" t="s">
        <v>1137</v>
      </c>
      <c r="D271" s="302">
        <f>VLOOKUP(C271,MUNR[],3,FALSE)</f>
        <v>0.3</v>
      </c>
      <c r="E271" s="371">
        <f>VLOOKUP(C271,MUNR[],4,FALSE)</f>
        <v>0.80000001192092896</v>
      </c>
      <c r="F271" s="303">
        <f>VLOOKUP(C271,MUNR[],8,FALSE)</f>
        <v>8.59</v>
      </c>
    </row>
    <row r="272" spans="1:6" ht="16.5" thickTop="1" thickBot="1" x14ac:dyDescent="0.3">
      <c r="A272" s="502"/>
      <c r="B272" s="488"/>
      <c r="C272" s="264" t="s">
        <v>1194</v>
      </c>
      <c r="D272" s="302">
        <f>VLOOKUP(C272,MUNR[],3,FALSE)</f>
        <v>0.3</v>
      </c>
      <c r="E272" s="371">
        <f>VLOOKUP(C272,MUNR[],4,FALSE)</f>
        <v>0.80000001192092896</v>
      </c>
      <c r="F272" s="303">
        <f>VLOOKUP(C272,MUNR[],8,FALSE)</f>
        <v>8.59</v>
      </c>
    </row>
    <row r="273" spans="1:9" ht="16.5" thickTop="1" thickBot="1" x14ac:dyDescent="0.3">
      <c r="A273" s="502"/>
      <c r="B273" s="488"/>
      <c r="C273" s="264" t="s">
        <v>1244</v>
      </c>
      <c r="D273" s="302">
        <f>VLOOKUP(C273,MUNR[],3,FALSE)</f>
        <v>0.3</v>
      </c>
      <c r="E273" s="371">
        <f>VLOOKUP(C273,MUNR[],4,FALSE)</f>
        <v>0.80000001192092896</v>
      </c>
      <c r="F273" s="303">
        <f>VLOOKUP(C273,MUNR[],8,FALSE)</f>
        <v>8.59</v>
      </c>
    </row>
    <row r="274" spans="1:9" ht="16.5" thickTop="1" thickBot="1" x14ac:dyDescent="0.3">
      <c r="A274" s="502"/>
      <c r="B274" s="488"/>
      <c r="C274" s="264" t="s">
        <v>1291</v>
      </c>
      <c r="D274" s="302">
        <f>VLOOKUP(C274,MUNR[],3,FALSE)</f>
        <v>0.3</v>
      </c>
      <c r="E274" s="371">
        <f>VLOOKUP(C274,MUNR[],4,FALSE)</f>
        <v>0.80000001192092896</v>
      </c>
      <c r="F274" s="303">
        <f>VLOOKUP(C274,MUNR[],8,FALSE)</f>
        <v>8.59</v>
      </c>
    </row>
    <row r="275" spans="1:9" ht="16.5" thickTop="1" thickBot="1" x14ac:dyDescent="0.3">
      <c r="A275" s="502"/>
      <c r="B275" s="488"/>
      <c r="C275" s="264" t="s">
        <v>1335</v>
      </c>
      <c r="D275" s="302">
        <f>VLOOKUP(C275,MUNR[],3,FALSE)</f>
        <v>0.3</v>
      </c>
      <c r="E275" s="371">
        <f>VLOOKUP(C275,MUNR[],4,FALSE)</f>
        <v>0.80000001192092896</v>
      </c>
      <c r="F275" s="303">
        <f>VLOOKUP(C275,MUNR[],8,FALSE)</f>
        <v>8.59</v>
      </c>
    </row>
    <row r="276" spans="1:9" ht="16.5" thickTop="1" thickBot="1" x14ac:dyDescent="0.3">
      <c r="A276" s="502"/>
      <c r="B276" s="488"/>
      <c r="C276" s="264" t="s">
        <v>1370</v>
      </c>
      <c r="D276" s="302">
        <f>VLOOKUP(C276,MUNR[],3,FALSE)</f>
        <v>0.3</v>
      </c>
      <c r="E276" s="371">
        <f>VLOOKUP(C276,MUNR[],4,FALSE)</f>
        <v>0.80000001192092896</v>
      </c>
      <c r="F276" s="303">
        <f>VLOOKUP(C276,MUNR[],8,FALSE)</f>
        <v>8.59</v>
      </c>
    </row>
    <row r="277" spans="1:9" ht="16.5" thickTop="1" thickBot="1" x14ac:dyDescent="0.3">
      <c r="A277" s="502"/>
      <c r="B277" s="488"/>
      <c r="C277" s="264" t="s">
        <v>1403</v>
      </c>
      <c r="D277" s="302">
        <f>VLOOKUP(C277,MUNR[],3,FALSE)</f>
        <v>0.3</v>
      </c>
      <c r="E277" s="371">
        <f>VLOOKUP(C277,MUNR[],4,FALSE)</f>
        <v>0.80000001192092896</v>
      </c>
      <c r="F277" s="303">
        <f>VLOOKUP(C277,MUNR[],8,FALSE)</f>
        <v>8.59</v>
      </c>
    </row>
    <row r="278" spans="1:9" ht="16.5" thickTop="1" thickBot="1" x14ac:dyDescent="0.3">
      <c r="A278" s="502"/>
      <c r="B278" s="488"/>
      <c r="C278" s="264" t="s">
        <v>1433</v>
      </c>
      <c r="D278" s="302">
        <f>VLOOKUP(C278,MUNR[],3,FALSE)</f>
        <v>0.3</v>
      </c>
      <c r="E278" s="371">
        <f>VLOOKUP(C278,MUNR[],4,FALSE)</f>
        <v>0.80000001192092896</v>
      </c>
      <c r="F278" s="303">
        <f>VLOOKUP(C278,MUNR[],8,FALSE)</f>
        <v>8.59</v>
      </c>
    </row>
    <row r="279" spans="1:9" ht="16.5" thickTop="1" thickBot="1" x14ac:dyDescent="0.3">
      <c r="A279" s="502"/>
      <c r="B279" s="488"/>
      <c r="C279" s="264" t="s">
        <v>1457</v>
      </c>
      <c r="D279" s="302">
        <f>VLOOKUP(C279,MUNR[],3,FALSE)</f>
        <v>0.3</v>
      </c>
      <c r="E279" s="371">
        <f>VLOOKUP(C279,MUNR[],4,FALSE)</f>
        <v>0.80000001192092896</v>
      </c>
      <c r="F279" s="303">
        <f>VLOOKUP(C279,MUNR[],8,FALSE)</f>
        <v>8.59</v>
      </c>
    </row>
    <row r="280" spans="1:9" ht="16.5" thickTop="1" thickBot="1" x14ac:dyDescent="0.3">
      <c r="A280" s="502"/>
      <c r="B280" s="488"/>
      <c r="C280" s="264" t="s">
        <v>1475</v>
      </c>
      <c r="D280" s="302">
        <f>VLOOKUP(C280,MUNR[],3,FALSE)</f>
        <v>0.3</v>
      </c>
      <c r="E280" s="371">
        <f>VLOOKUP(C280,MUNR[],4,FALSE)</f>
        <v>0.80000001192092896</v>
      </c>
      <c r="F280" s="303">
        <f>VLOOKUP(C280,MUNR[],8,FALSE)</f>
        <v>8.59</v>
      </c>
    </row>
    <row r="281" spans="1:9" ht="16.5" thickTop="1" thickBot="1" x14ac:dyDescent="0.3">
      <c r="A281" s="503"/>
      <c r="B281" s="491"/>
      <c r="C281" s="265" t="s">
        <v>1490</v>
      </c>
      <c r="D281" s="304">
        <f>VLOOKUP(C281,MUNR[],3,FALSE)</f>
        <v>0.3</v>
      </c>
      <c r="E281" s="372">
        <f>VLOOKUP(C281,MUNR[],4,FALSE)</f>
        <v>0.80000001192092896</v>
      </c>
      <c r="F281" s="305">
        <f>VLOOKUP(C281,MUNR[],8,FALSE)</f>
        <v>8.59</v>
      </c>
      <c r="G281" s="102"/>
      <c r="H281" s="102"/>
      <c r="I281" s="102"/>
    </row>
    <row r="282" spans="1:9" ht="15.75" thickBot="1" x14ac:dyDescent="0.3">
      <c r="A282" s="501" t="s">
        <v>137</v>
      </c>
      <c r="B282" s="490" t="s">
        <v>203</v>
      </c>
      <c r="C282" s="268" t="s">
        <v>280</v>
      </c>
      <c r="D282" s="302">
        <f>VLOOKUP(C282,MUNR[],3,FALSE)</f>
        <v>1</v>
      </c>
      <c r="E282" s="302">
        <f>VLOOKUP(C282,MUNR[],4,FALSE)</f>
        <v>1</v>
      </c>
      <c r="F282" s="303">
        <f>VLOOKUP(C282,MUNR[],8,FALSE)</f>
        <v>1.85</v>
      </c>
    </row>
    <row r="283" spans="1:9" ht="16.5" thickTop="1" thickBot="1" x14ac:dyDescent="0.3">
      <c r="A283" s="502"/>
      <c r="B283" s="488"/>
      <c r="C283" s="264" t="s">
        <v>383</v>
      </c>
      <c r="D283" s="302">
        <f>VLOOKUP(C283,MUNR[],3,FALSE)</f>
        <v>1</v>
      </c>
      <c r="E283" s="302">
        <f>VLOOKUP(C283,MUNR[],4,FALSE)</f>
        <v>1</v>
      </c>
      <c r="F283" s="303">
        <f>VLOOKUP(C283,MUNR[],8,FALSE)</f>
        <v>1.85</v>
      </c>
    </row>
    <row r="284" spans="1:9" ht="16.5" thickTop="1" thickBot="1" x14ac:dyDescent="0.3">
      <c r="A284" s="502"/>
      <c r="B284" s="488"/>
      <c r="C284" s="264" t="s">
        <v>478</v>
      </c>
      <c r="D284" s="302">
        <f>VLOOKUP(C284,MUNR[],3,FALSE)</f>
        <v>1</v>
      </c>
      <c r="E284" s="302">
        <f>VLOOKUP(C284,MUNR[],4,FALSE)</f>
        <v>1</v>
      </c>
      <c r="F284" s="303">
        <f>VLOOKUP(C284,MUNR[],8,FALSE)</f>
        <v>1.85</v>
      </c>
    </row>
    <row r="285" spans="1:9" ht="16.5" thickTop="1" thickBot="1" x14ac:dyDescent="0.3">
      <c r="A285" s="502"/>
      <c r="B285" s="488"/>
      <c r="C285" s="264" t="s">
        <v>571</v>
      </c>
      <c r="D285" s="302">
        <f>VLOOKUP(C285,MUNR[],3,FALSE)</f>
        <v>1</v>
      </c>
      <c r="E285" s="302">
        <f>VLOOKUP(C285,MUNR[],4,FALSE)</f>
        <v>1</v>
      </c>
      <c r="F285" s="303">
        <f>VLOOKUP(C285,MUNR[],8,FALSE)</f>
        <v>1.85</v>
      </c>
      <c r="I285" s="196"/>
    </row>
    <row r="286" spans="1:9" ht="16.5" thickTop="1" thickBot="1" x14ac:dyDescent="0.3">
      <c r="A286" s="502"/>
      <c r="B286" s="488"/>
      <c r="C286" s="264" t="s">
        <v>664</v>
      </c>
      <c r="D286" s="302">
        <f>VLOOKUP(C286,MUNR[],3,FALSE)</f>
        <v>1</v>
      </c>
      <c r="E286" s="302">
        <f>VLOOKUP(C286,MUNR[],4,FALSE)</f>
        <v>1</v>
      </c>
      <c r="F286" s="303">
        <f>VLOOKUP(C286,MUNR[],8,FALSE)</f>
        <v>1.85</v>
      </c>
    </row>
    <row r="287" spans="1:9" ht="16.5" thickTop="1" thickBot="1" x14ac:dyDescent="0.3">
      <c r="A287" s="502"/>
      <c r="B287" s="488"/>
      <c r="C287" s="264" t="s">
        <v>755</v>
      </c>
      <c r="D287" s="302">
        <f>VLOOKUP(C287,MUNR[],3,FALSE)</f>
        <v>1</v>
      </c>
      <c r="E287" s="302">
        <f>VLOOKUP(C287,MUNR[],4,FALSE)</f>
        <v>1</v>
      </c>
      <c r="F287" s="303">
        <f>VLOOKUP(C287,MUNR[],8,FALSE)</f>
        <v>1.85</v>
      </c>
    </row>
    <row r="288" spans="1:9" ht="16.5" thickTop="1" thickBot="1" x14ac:dyDescent="0.3">
      <c r="A288" s="502"/>
      <c r="B288" s="488"/>
      <c r="C288" s="264" t="s">
        <v>843</v>
      </c>
      <c r="D288" s="302">
        <f>VLOOKUP(C288,MUNR[],3,FALSE)</f>
        <v>1</v>
      </c>
      <c r="E288" s="302">
        <f>VLOOKUP(C288,MUNR[],4,FALSE)</f>
        <v>1</v>
      </c>
      <c r="F288" s="303">
        <f>VLOOKUP(C288,MUNR[],8,FALSE)</f>
        <v>1.85</v>
      </c>
    </row>
    <row r="289" spans="1:6" ht="16.5" thickTop="1" thickBot="1" x14ac:dyDescent="0.3">
      <c r="A289" s="502"/>
      <c r="B289" s="488"/>
      <c r="C289" s="264" t="s">
        <v>924</v>
      </c>
      <c r="D289" s="302">
        <f>VLOOKUP(C289,MUNR[],3,FALSE)</f>
        <v>1</v>
      </c>
      <c r="E289" s="302">
        <f>VLOOKUP(C289,MUNR[],4,FALSE)</f>
        <v>1</v>
      </c>
      <c r="F289" s="303">
        <f>VLOOKUP(C289,MUNR[],8,FALSE)</f>
        <v>1.85</v>
      </c>
    </row>
    <row r="290" spans="1:6" ht="16.5" thickTop="1" thickBot="1" x14ac:dyDescent="0.3">
      <c r="A290" s="502"/>
      <c r="B290" s="488"/>
      <c r="C290" s="264" t="s">
        <v>1001</v>
      </c>
      <c r="D290" s="302">
        <f>VLOOKUP(C290,MUNR[],3,FALSE)</f>
        <v>1</v>
      </c>
      <c r="E290" s="302">
        <f>VLOOKUP(C290,MUNR[],4,FALSE)</f>
        <v>1</v>
      </c>
      <c r="F290" s="303">
        <f>VLOOKUP(C290,MUNR[],8,FALSE)</f>
        <v>1.85</v>
      </c>
    </row>
    <row r="291" spans="1:6" ht="16.5" thickTop="1" thickBot="1" x14ac:dyDescent="0.3">
      <c r="A291" s="502"/>
      <c r="B291" s="488"/>
      <c r="C291" s="264" t="s">
        <v>1072</v>
      </c>
      <c r="D291" s="302">
        <f>VLOOKUP(C291,MUNR[],3,FALSE)</f>
        <v>1</v>
      </c>
      <c r="E291" s="302">
        <f>VLOOKUP(C291,MUNR[],4,FALSE)</f>
        <v>1</v>
      </c>
      <c r="F291" s="303">
        <f>VLOOKUP(C291,MUNR[],8,FALSE)</f>
        <v>1.85</v>
      </c>
    </row>
    <row r="292" spans="1:6" ht="16.5" thickTop="1" thickBot="1" x14ac:dyDescent="0.3">
      <c r="A292" s="502"/>
      <c r="B292" s="491"/>
      <c r="C292" s="265" t="s">
        <v>1138</v>
      </c>
      <c r="D292" s="304">
        <f>VLOOKUP(C292,MUNR[],3,FALSE)</f>
        <v>1</v>
      </c>
      <c r="E292" s="304">
        <f>VLOOKUP(C292,MUNR[],4,FALSE)</f>
        <v>1</v>
      </c>
      <c r="F292" s="303">
        <f>VLOOKUP(C292,MUNR[],8,FALSE)</f>
        <v>1.85</v>
      </c>
    </row>
    <row r="293" spans="1:6" ht="16.5" thickTop="1" thickBot="1" x14ac:dyDescent="0.3">
      <c r="A293" s="502"/>
      <c r="B293" s="487" t="s">
        <v>173</v>
      </c>
      <c r="C293" s="268" t="s">
        <v>281</v>
      </c>
      <c r="D293" s="302">
        <f>VLOOKUP(C293,MUNR[],3,FALSE)</f>
        <v>1</v>
      </c>
      <c r="E293" s="302">
        <f>VLOOKUP(C293,MUNR[],4,FALSE)</f>
        <v>1</v>
      </c>
      <c r="F293" s="360">
        <f>VLOOKUP(C293,MUNR[],8,FALSE)</f>
        <v>1.5</v>
      </c>
    </row>
    <row r="294" spans="1:6" ht="16.5" thickTop="1" thickBot="1" x14ac:dyDescent="0.3">
      <c r="A294" s="502"/>
      <c r="B294" s="488"/>
      <c r="C294" s="264" t="s">
        <v>384</v>
      </c>
      <c r="D294" s="302">
        <f>VLOOKUP(C294,MUNR[],3,FALSE)</f>
        <v>1</v>
      </c>
      <c r="E294" s="302">
        <f>VLOOKUP(C294,MUNR[],4,FALSE)</f>
        <v>1</v>
      </c>
      <c r="F294" s="303">
        <f>VLOOKUP(C294,MUNR[],8,FALSE)</f>
        <v>1.5</v>
      </c>
    </row>
    <row r="295" spans="1:6" ht="16.5" thickTop="1" thickBot="1" x14ac:dyDescent="0.3">
      <c r="A295" s="502"/>
      <c r="B295" s="488"/>
      <c r="C295" s="264" t="s">
        <v>479</v>
      </c>
      <c r="D295" s="302">
        <f>VLOOKUP(C295,MUNR[],3,FALSE)</f>
        <v>1</v>
      </c>
      <c r="E295" s="302">
        <f>VLOOKUP(C295,MUNR[],4,FALSE)</f>
        <v>1</v>
      </c>
      <c r="F295" s="303">
        <f>VLOOKUP(C295,MUNR[],8,FALSE)</f>
        <v>1.5</v>
      </c>
    </row>
    <row r="296" spans="1:6" ht="16.5" thickTop="1" thickBot="1" x14ac:dyDescent="0.3">
      <c r="A296" s="502"/>
      <c r="B296" s="488"/>
      <c r="C296" s="264" t="s">
        <v>572</v>
      </c>
      <c r="D296" s="302">
        <f>VLOOKUP(C296,MUNR[],3,FALSE)</f>
        <v>1</v>
      </c>
      <c r="E296" s="302">
        <f>VLOOKUP(C296,MUNR[],4,FALSE)</f>
        <v>1</v>
      </c>
      <c r="F296" s="303">
        <f>VLOOKUP(C296,MUNR[],8,FALSE)</f>
        <v>1.5</v>
      </c>
    </row>
    <row r="297" spans="1:6" ht="16.5" thickTop="1" thickBot="1" x14ac:dyDescent="0.3">
      <c r="A297" s="502"/>
      <c r="B297" s="488"/>
      <c r="C297" s="264" t="s">
        <v>665</v>
      </c>
      <c r="D297" s="302">
        <f>VLOOKUP(C297,MUNR[],3,FALSE)</f>
        <v>1</v>
      </c>
      <c r="E297" s="302">
        <f>VLOOKUP(C297,MUNR[],4,FALSE)</f>
        <v>1</v>
      </c>
      <c r="F297" s="303">
        <f>VLOOKUP(C297,MUNR[],8,FALSE)</f>
        <v>1.5</v>
      </c>
    </row>
    <row r="298" spans="1:6" ht="16.5" thickTop="1" thickBot="1" x14ac:dyDescent="0.3">
      <c r="A298" s="502"/>
      <c r="B298" s="488"/>
      <c r="C298" s="264" t="s">
        <v>756</v>
      </c>
      <c r="D298" s="302">
        <f>VLOOKUP(C298,MUNR[],3,FALSE)</f>
        <v>1</v>
      </c>
      <c r="E298" s="302">
        <f>VLOOKUP(C298,MUNR[],4,FALSE)</f>
        <v>1</v>
      </c>
      <c r="F298" s="303">
        <f>VLOOKUP(C298,MUNR[],8,FALSE)</f>
        <v>1.5</v>
      </c>
    </row>
    <row r="299" spans="1:6" ht="16.5" thickTop="1" thickBot="1" x14ac:dyDescent="0.3">
      <c r="A299" s="502"/>
      <c r="B299" s="488"/>
      <c r="C299" s="264" t="s">
        <v>844</v>
      </c>
      <c r="D299" s="302">
        <f>VLOOKUP(C299,MUNR[],3,FALSE)</f>
        <v>1</v>
      </c>
      <c r="E299" s="302">
        <f>VLOOKUP(C299,MUNR[],4,FALSE)</f>
        <v>1</v>
      </c>
      <c r="F299" s="303">
        <f>VLOOKUP(C299,MUNR[],8,FALSE)</f>
        <v>1.5</v>
      </c>
    </row>
    <row r="300" spans="1:6" ht="16.5" thickTop="1" thickBot="1" x14ac:dyDescent="0.3">
      <c r="A300" s="502"/>
      <c r="B300" s="488"/>
      <c r="C300" s="264" t="s">
        <v>925</v>
      </c>
      <c r="D300" s="302">
        <f>VLOOKUP(C300,MUNR[],3,FALSE)</f>
        <v>1</v>
      </c>
      <c r="E300" s="302">
        <f>VLOOKUP(C300,MUNR[],4,FALSE)</f>
        <v>1</v>
      </c>
      <c r="F300" s="303">
        <f>VLOOKUP(C300,MUNR[],8,FALSE)</f>
        <v>1.5</v>
      </c>
    </row>
    <row r="301" spans="1:6" ht="16.5" thickTop="1" thickBot="1" x14ac:dyDescent="0.3">
      <c r="A301" s="502"/>
      <c r="B301" s="488"/>
      <c r="C301" s="264" t="s">
        <v>1002</v>
      </c>
      <c r="D301" s="302">
        <f>VLOOKUP(C301,MUNR[],3,FALSE)</f>
        <v>1</v>
      </c>
      <c r="E301" s="302">
        <f>VLOOKUP(C301,MUNR[],4,FALSE)</f>
        <v>1</v>
      </c>
      <c r="F301" s="303">
        <f>VLOOKUP(C301,MUNR[],8,FALSE)</f>
        <v>1.5</v>
      </c>
    </row>
    <row r="302" spans="1:6" ht="16.5" thickTop="1" thickBot="1" x14ac:dyDescent="0.3">
      <c r="A302" s="502"/>
      <c r="B302" s="488"/>
      <c r="C302" s="264" t="s">
        <v>1073</v>
      </c>
      <c r="D302" s="302">
        <f>VLOOKUP(C302,MUNR[],3,FALSE)</f>
        <v>1</v>
      </c>
      <c r="E302" s="302">
        <f>VLOOKUP(C302,MUNR[],4,FALSE)</f>
        <v>1</v>
      </c>
      <c r="F302" s="303">
        <f>VLOOKUP(C302,MUNR[],8,FALSE)</f>
        <v>1.5</v>
      </c>
    </row>
    <row r="303" spans="1:6" ht="16.5" thickTop="1" thickBot="1" x14ac:dyDescent="0.3">
      <c r="A303" s="502"/>
      <c r="B303" s="488"/>
      <c r="C303" s="264" t="s">
        <v>1139</v>
      </c>
      <c r="D303" s="302">
        <f>VLOOKUP(C303,MUNR[],3,FALSE)</f>
        <v>1</v>
      </c>
      <c r="E303" s="302">
        <f>VLOOKUP(C303,MUNR[],4,FALSE)</f>
        <v>1</v>
      </c>
      <c r="F303" s="303">
        <f>VLOOKUP(C303,MUNR[],8,FALSE)</f>
        <v>1.5</v>
      </c>
    </row>
    <row r="304" spans="1:6" ht="16.5" thickTop="1" thickBot="1" x14ac:dyDescent="0.3">
      <c r="A304" s="502"/>
      <c r="B304" s="488"/>
      <c r="C304" s="264" t="s">
        <v>1195</v>
      </c>
      <c r="D304" s="302">
        <f>VLOOKUP(C304,MUNR[],3,FALSE)</f>
        <v>1</v>
      </c>
      <c r="E304" s="302">
        <f>VLOOKUP(C304,MUNR[],4,FALSE)</f>
        <v>1</v>
      </c>
      <c r="F304" s="303">
        <f>VLOOKUP(C304,MUNR[],8,FALSE)</f>
        <v>1.5</v>
      </c>
    </row>
    <row r="305" spans="1:6" ht="16.5" thickTop="1" thickBot="1" x14ac:dyDescent="0.3">
      <c r="A305" s="502"/>
      <c r="B305" s="489"/>
      <c r="C305" s="265" t="s">
        <v>1245</v>
      </c>
      <c r="D305" s="304">
        <f>VLOOKUP(C305,MUNR[],3,FALSE)</f>
        <v>1</v>
      </c>
      <c r="E305" s="304">
        <f>VLOOKUP(C305,MUNR[],4,FALSE)</f>
        <v>1</v>
      </c>
      <c r="F305" s="305">
        <f>VLOOKUP(C305,MUNR[],8,FALSE)</f>
        <v>1.5</v>
      </c>
    </row>
    <row r="306" spans="1:6" ht="16.5" thickTop="1" thickBot="1" x14ac:dyDescent="0.3">
      <c r="A306" s="502"/>
      <c r="B306" s="504" t="s">
        <v>156</v>
      </c>
      <c r="C306" s="268" t="s">
        <v>282</v>
      </c>
      <c r="D306" s="302">
        <f>VLOOKUP(C306,MUNR[],3,FALSE)</f>
        <v>1</v>
      </c>
      <c r="E306" s="302">
        <f>VLOOKUP(C306,MUNR[],4,FALSE)</f>
        <v>1</v>
      </c>
      <c r="F306" s="303">
        <f>VLOOKUP(C306,MUNR[],8,FALSE)</f>
        <v>6.07</v>
      </c>
    </row>
    <row r="307" spans="1:6" ht="16.5" thickTop="1" thickBot="1" x14ac:dyDescent="0.3">
      <c r="A307" s="502"/>
      <c r="B307" s="505"/>
      <c r="C307" s="264" t="s">
        <v>385</v>
      </c>
      <c r="D307" s="302">
        <f>VLOOKUP(C307,MUNR[],3,FALSE)</f>
        <v>1</v>
      </c>
      <c r="E307" s="302">
        <f>VLOOKUP(C307,MUNR[],4,FALSE)</f>
        <v>1</v>
      </c>
      <c r="F307" s="303">
        <f>VLOOKUP(C307,MUNR[],8,FALSE)</f>
        <v>6.07</v>
      </c>
    </row>
    <row r="308" spans="1:6" ht="16.5" thickTop="1" thickBot="1" x14ac:dyDescent="0.3">
      <c r="A308" s="502"/>
      <c r="B308" s="505"/>
      <c r="C308" s="264" t="s">
        <v>480</v>
      </c>
      <c r="D308" s="302">
        <f>VLOOKUP(C308,MUNR[],3,FALSE)</f>
        <v>1</v>
      </c>
      <c r="E308" s="302">
        <f>VLOOKUP(C308,MUNR[],4,FALSE)</f>
        <v>1</v>
      </c>
      <c r="F308" s="303">
        <f>VLOOKUP(C308,MUNR[],8,FALSE)</f>
        <v>6.07</v>
      </c>
    </row>
    <row r="309" spans="1:6" ht="16.5" thickTop="1" thickBot="1" x14ac:dyDescent="0.3">
      <c r="A309" s="502"/>
      <c r="B309" s="505"/>
      <c r="C309" s="264" t="s">
        <v>573</v>
      </c>
      <c r="D309" s="302">
        <f>VLOOKUP(C309,MUNR[],3,FALSE)</f>
        <v>1</v>
      </c>
      <c r="E309" s="302">
        <f>VLOOKUP(C309,MUNR[],4,FALSE)</f>
        <v>1</v>
      </c>
      <c r="F309" s="303">
        <f>VLOOKUP(C309,MUNR[],8,FALSE)</f>
        <v>6.07</v>
      </c>
    </row>
    <row r="310" spans="1:6" ht="16.5" thickTop="1" thickBot="1" x14ac:dyDescent="0.3">
      <c r="A310" s="502"/>
      <c r="B310" s="505"/>
      <c r="C310" s="264" t="s">
        <v>666</v>
      </c>
      <c r="D310" s="302">
        <f>VLOOKUP(C310,MUNR[],3,FALSE)</f>
        <v>1</v>
      </c>
      <c r="E310" s="302">
        <f>VLOOKUP(C310,MUNR[],4,FALSE)</f>
        <v>1</v>
      </c>
      <c r="F310" s="303">
        <f>VLOOKUP(C310,MUNR[],8,FALSE)</f>
        <v>6.07</v>
      </c>
    </row>
    <row r="311" spans="1:6" ht="16.5" thickTop="1" thickBot="1" x14ac:dyDescent="0.3">
      <c r="A311" s="502"/>
      <c r="B311" s="505"/>
      <c r="C311" s="264" t="s">
        <v>757</v>
      </c>
      <c r="D311" s="302">
        <f>VLOOKUP(C311,MUNR[],3,FALSE)</f>
        <v>1</v>
      </c>
      <c r="E311" s="302">
        <f>VLOOKUP(C311,MUNR[],4,FALSE)</f>
        <v>1</v>
      </c>
      <c r="F311" s="303">
        <f>VLOOKUP(C311,MUNR[],8,FALSE)</f>
        <v>6.07</v>
      </c>
    </row>
    <row r="312" spans="1:6" ht="16.5" thickTop="1" thickBot="1" x14ac:dyDescent="0.3">
      <c r="A312" s="502"/>
      <c r="B312" s="505"/>
      <c r="C312" s="264" t="s">
        <v>845</v>
      </c>
      <c r="D312" s="302">
        <f>VLOOKUP(C312,MUNR[],3,FALSE)</f>
        <v>1</v>
      </c>
      <c r="E312" s="302">
        <f>VLOOKUP(C312,MUNR[],4,FALSE)</f>
        <v>1</v>
      </c>
      <c r="F312" s="303">
        <f>VLOOKUP(C312,MUNR[],8,FALSE)</f>
        <v>6.07</v>
      </c>
    </row>
    <row r="313" spans="1:6" ht="16.5" thickTop="1" thickBot="1" x14ac:dyDescent="0.3">
      <c r="A313" s="502"/>
      <c r="B313" s="505"/>
      <c r="C313" s="264" t="s">
        <v>926</v>
      </c>
      <c r="D313" s="302">
        <f>VLOOKUP(C313,MUNR[],3,FALSE)</f>
        <v>1</v>
      </c>
      <c r="E313" s="302">
        <f>VLOOKUP(C313,MUNR[],4,FALSE)</f>
        <v>1</v>
      </c>
      <c r="F313" s="303">
        <f>VLOOKUP(C313,MUNR[],8,FALSE)</f>
        <v>6.07</v>
      </c>
    </row>
    <row r="314" spans="1:6" ht="16.5" thickTop="1" thickBot="1" x14ac:dyDescent="0.3">
      <c r="A314" s="502"/>
      <c r="B314" s="505"/>
      <c r="C314" s="264" t="s">
        <v>1003</v>
      </c>
      <c r="D314" s="302">
        <f>VLOOKUP(C314,MUNR[],3,FALSE)</f>
        <v>1</v>
      </c>
      <c r="E314" s="302">
        <f>VLOOKUP(C314,MUNR[],4,FALSE)</f>
        <v>1</v>
      </c>
      <c r="F314" s="303">
        <f>VLOOKUP(C314,MUNR[],8,FALSE)</f>
        <v>6.07</v>
      </c>
    </row>
    <row r="315" spans="1:6" ht="16.5" thickTop="1" thickBot="1" x14ac:dyDescent="0.3">
      <c r="A315" s="502"/>
      <c r="B315" s="505"/>
      <c r="C315" s="264" t="s">
        <v>1074</v>
      </c>
      <c r="D315" s="302">
        <f>VLOOKUP(C315,MUNR[],3,FALSE)</f>
        <v>1</v>
      </c>
      <c r="E315" s="302">
        <f>VLOOKUP(C315,MUNR[],4,FALSE)</f>
        <v>1</v>
      </c>
      <c r="F315" s="303">
        <f>VLOOKUP(C315,MUNR[],8,FALSE)</f>
        <v>6.07</v>
      </c>
    </row>
    <row r="316" spans="1:6" ht="16.5" thickTop="1" thickBot="1" x14ac:dyDescent="0.3">
      <c r="A316" s="502"/>
      <c r="B316" s="505"/>
      <c r="C316" s="264" t="s">
        <v>1140</v>
      </c>
      <c r="D316" s="302">
        <f>VLOOKUP(C316,MUNR[],3,FALSE)</f>
        <v>1</v>
      </c>
      <c r="E316" s="302">
        <f>VLOOKUP(C316,MUNR[],4,FALSE)</f>
        <v>1</v>
      </c>
      <c r="F316" s="303">
        <f>VLOOKUP(C316,MUNR[],8,FALSE)</f>
        <v>6.07</v>
      </c>
    </row>
    <row r="317" spans="1:6" ht="16.5" thickTop="1" thickBot="1" x14ac:dyDescent="0.3">
      <c r="A317" s="502"/>
      <c r="B317" s="505"/>
      <c r="C317" s="264" t="s">
        <v>1196</v>
      </c>
      <c r="D317" s="302">
        <f>VLOOKUP(C317,MUNR[],3,FALSE)</f>
        <v>1</v>
      </c>
      <c r="E317" s="302">
        <f>VLOOKUP(C317,MUNR[],4,FALSE)</f>
        <v>1</v>
      </c>
      <c r="F317" s="303">
        <f>VLOOKUP(C317,MUNR[],8,FALSE)</f>
        <v>6.07</v>
      </c>
    </row>
    <row r="318" spans="1:6" ht="16.5" thickTop="1" thickBot="1" x14ac:dyDescent="0.3">
      <c r="A318" s="502"/>
      <c r="B318" s="505"/>
      <c r="C318" s="264" t="s">
        <v>1246</v>
      </c>
      <c r="D318" s="302">
        <f>VLOOKUP(C318,MUNR[],3,FALSE)</f>
        <v>1</v>
      </c>
      <c r="E318" s="302">
        <f>VLOOKUP(C318,MUNR[],4,FALSE)</f>
        <v>1</v>
      </c>
      <c r="F318" s="303">
        <f>VLOOKUP(C318,MUNR[],8,FALSE)</f>
        <v>6.07</v>
      </c>
    </row>
    <row r="319" spans="1:6" ht="16.5" thickTop="1" thickBot="1" x14ac:dyDescent="0.3">
      <c r="A319" s="502"/>
      <c r="B319" s="505"/>
      <c r="C319" s="264" t="s">
        <v>1292</v>
      </c>
      <c r="D319" s="302">
        <f>VLOOKUP(C319,MUNR[],3,FALSE)</f>
        <v>1</v>
      </c>
      <c r="E319" s="302">
        <f>VLOOKUP(C319,MUNR[],4,FALSE)</f>
        <v>1</v>
      </c>
      <c r="F319" s="303">
        <f>VLOOKUP(C319,MUNR[],8,FALSE)</f>
        <v>6.07</v>
      </c>
    </row>
    <row r="320" spans="1:6" ht="16.5" thickTop="1" thickBot="1" x14ac:dyDescent="0.3">
      <c r="A320" s="502"/>
      <c r="B320" s="505"/>
      <c r="C320" s="264" t="s">
        <v>1336</v>
      </c>
      <c r="D320" s="302">
        <f>VLOOKUP(C320,MUNR[],3,FALSE)</f>
        <v>1</v>
      </c>
      <c r="E320" s="302">
        <f>VLOOKUP(C320,MUNR[],4,FALSE)</f>
        <v>1</v>
      </c>
      <c r="F320" s="303">
        <f>VLOOKUP(C320,MUNR[],8,FALSE)</f>
        <v>6.07</v>
      </c>
    </row>
    <row r="321" spans="1:6" ht="16.5" thickTop="1" thickBot="1" x14ac:dyDescent="0.3">
      <c r="A321" s="502"/>
      <c r="B321" s="505"/>
      <c r="C321" s="264" t="s">
        <v>1371</v>
      </c>
      <c r="D321" s="302">
        <f>VLOOKUP(C321,MUNR[],3,FALSE)</f>
        <v>1</v>
      </c>
      <c r="E321" s="302">
        <f>VLOOKUP(C321,MUNR[],4,FALSE)</f>
        <v>1</v>
      </c>
      <c r="F321" s="303">
        <f>VLOOKUP(C321,MUNR[],8,FALSE)</f>
        <v>6.07</v>
      </c>
    </row>
    <row r="322" spans="1:6" ht="16.5" thickTop="1" thickBot="1" x14ac:dyDescent="0.3">
      <c r="A322" s="502"/>
      <c r="B322" s="505"/>
      <c r="C322" s="264" t="s">
        <v>1404</v>
      </c>
      <c r="D322" s="302">
        <f>VLOOKUP(C322,MUNR[],3,FALSE)</f>
        <v>1</v>
      </c>
      <c r="E322" s="302">
        <f>VLOOKUP(C322,MUNR[],4,FALSE)</f>
        <v>1</v>
      </c>
      <c r="F322" s="303">
        <f>VLOOKUP(C322,MUNR[],8,FALSE)</f>
        <v>6.07</v>
      </c>
    </row>
    <row r="323" spans="1:6" ht="16.5" thickTop="1" thickBot="1" x14ac:dyDescent="0.3">
      <c r="A323" s="502"/>
      <c r="B323" s="505"/>
      <c r="C323" s="264" t="s">
        <v>1434</v>
      </c>
      <c r="D323" s="302">
        <f>VLOOKUP(C323,MUNR[],3,FALSE)</f>
        <v>1</v>
      </c>
      <c r="E323" s="302">
        <f>VLOOKUP(C323,MUNR[],4,FALSE)</f>
        <v>1</v>
      </c>
      <c r="F323" s="303">
        <f>VLOOKUP(C323,MUNR[],8,FALSE)</f>
        <v>6.07</v>
      </c>
    </row>
    <row r="324" spans="1:6" ht="16.5" thickTop="1" thickBot="1" x14ac:dyDescent="0.3">
      <c r="A324" s="502"/>
      <c r="B324" s="505"/>
      <c r="C324" s="264" t="s">
        <v>1458</v>
      </c>
      <c r="D324" s="302">
        <f>VLOOKUP(C324,MUNR[],3,FALSE)</f>
        <v>1</v>
      </c>
      <c r="E324" s="302">
        <f>VLOOKUP(C324,MUNR[],4,FALSE)</f>
        <v>1</v>
      </c>
      <c r="F324" s="303">
        <f>VLOOKUP(C324,MUNR[],8,FALSE)</f>
        <v>6.07</v>
      </c>
    </row>
    <row r="325" spans="1:6" ht="16.5" thickTop="1" thickBot="1" x14ac:dyDescent="0.3">
      <c r="A325" s="502"/>
      <c r="B325" s="505"/>
      <c r="C325" s="264" t="s">
        <v>1476</v>
      </c>
      <c r="D325" s="302">
        <f>VLOOKUP(C325,MUNR[],3,FALSE)</f>
        <v>1</v>
      </c>
      <c r="E325" s="302">
        <f>VLOOKUP(C325,MUNR[],4,FALSE)</f>
        <v>1</v>
      </c>
      <c r="F325" s="303">
        <f>VLOOKUP(C325,MUNR[],8,FALSE)</f>
        <v>6.07</v>
      </c>
    </row>
    <row r="326" spans="1:6" ht="16.5" thickTop="1" thickBot="1" x14ac:dyDescent="0.3">
      <c r="A326" s="502"/>
      <c r="B326" s="505"/>
      <c r="C326" s="264" t="s">
        <v>1491</v>
      </c>
      <c r="D326" s="302">
        <f>VLOOKUP(C326,MUNR[],3,FALSE)</f>
        <v>1</v>
      </c>
      <c r="E326" s="302">
        <f>VLOOKUP(C326,MUNR[],4,FALSE)</f>
        <v>1</v>
      </c>
      <c r="F326" s="303">
        <f>VLOOKUP(C326,MUNR[],8,FALSE)</f>
        <v>6.07</v>
      </c>
    </row>
    <row r="327" spans="1:6" ht="16.5" thickTop="1" thickBot="1" x14ac:dyDescent="0.3">
      <c r="A327" s="502"/>
      <c r="B327" s="506"/>
      <c r="C327" s="265" t="s">
        <v>1503</v>
      </c>
      <c r="D327" s="304">
        <f>VLOOKUP(C327,MUNR[],3,FALSE)</f>
        <v>1</v>
      </c>
      <c r="E327" s="304">
        <f>VLOOKUP(C327,MUNR[],4,FALSE)</f>
        <v>1</v>
      </c>
      <c r="F327" s="303">
        <f>VLOOKUP(C327,MUNR[],8,FALSE)</f>
        <v>6.07</v>
      </c>
    </row>
    <row r="328" spans="1:6" ht="16.5" thickTop="1" thickBot="1" x14ac:dyDescent="0.3">
      <c r="A328" s="502"/>
      <c r="B328" s="487" t="s">
        <v>188</v>
      </c>
      <c r="C328" s="268" t="s">
        <v>283</v>
      </c>
      <c r="D328" s="302">
        <f>VLOOKUP(C328,MUNR[],3,FALSE)</f>
        <v>1</v>
      </c>
      <c r="E328" s="371">
        <f>VLOOKUP(C328,MUNR[],4,FALSE)</f>
        <v>1</v>
      </c>
      <c r="F328" s="360">
        <f>VLOOKUP(C328,MUNR[],8,FALSE)</f>
        <v>6.84</v>
      </c>
    </row>
    <row r="329" spans="1:6" ht="16.5" thickTop="1" thickBot="1" x14ac:dyDescent="0.3">
      <c r="A329" s="502"/>
      <c r="B329" s="488"/>
      <c r="C329" s="264" t="s">
        <v>386</v>
      </c>
      <c r="D329" s="302">
        <f>VLOOKUP(C329,MUNR[],3,FALSE)</f>
        <v>1</v>
      </c>
      <c r="E329" s="371">
        <f>VLOOKUP(C329,MUNR[],4,FALSE)</f>
        <v>1</v>
      </c>
      <c r="F329" s="303">
        <f>VLOOKUP(C329,MUNR[],8,FALSE)</f>
        <v>6.84</v>
      </c>
    </row>
    <row r="330" spans="1:6" ht="16.5" thickTop="1" thickBot="1" x14ac:dyDescent="0.3">
      <c r="A330" s="502"/>
      <c r="B330" s="488"/>
      <c r="C330" s="264" t="s">
        <v>481</v>
      </c>
      <c r="D330" s="302">
        <f>VLOOKUP(C330,MUNR[],3,FALSE)</f>
        <v>1</v>
      </c>
      <c r="E330" s="371">
        <f>VLOOKUP(C330,MUNR[],4,FALSE)</f>
        <v>1</v>
      </c>
      <c r="F330" s="303">
        <f>VLOOKUP(C330,MUNR[],8,FALSE)</f>
        <v>6.84</v>
      </c>
    </row>
    <row r="331" spans="1:6" ht="16.5" thickTop="1" thickBot="1" x14ac:dyDescent="0.3">
      <c r="A331" s="502"/>
      <c r="B331" s="488"/>
      <c r="C331" s="264" t="s">
        <v>574</v>
      </c>
      <c r="D331" s="302">
        <f>VLOOKUP(C331,MUNR[],3,FALSE)</f>
        <v>1</v>
      </c>
      <c r="E331" s="371">
        <f>VLOOKUP(C331,MUNR[],4,FALSE)</f>
        <v>1</v>
      </c>
      <c r="F331" s="303">
        <f>VLOOKUP(C331,MUNR[],8,FALSE)</f>
        <v>6.84</v>
      </c>
    </row>
    <row r="332" spans="1:6" ht="16.5" thickTop="1" thickBot="1" x14ac:dyDescent="0.3">
      <c r="A332" s="502"/>
      <c r="B332" s="488"/>
      <c r="C332" s="264" t="s">
        <v>667</v>
      </c>
      <c r="D332" s="302">
        <f>VLOOKUP(C332,MUNR[],3,FALSE)</f>
        <v>1</v>
      </c>
      <c r="E332" s="371">
        <f>VLOOKUP(C332,MUNR[],4,FALSE)</f>
        <v>1</v>
      </c>
      <c r="F332" s="303">
        <f>VLOOKUP(C332,MUNR[],8,FALSE)</f>
        <v>6.84</v>
      </c>
    </row>
    <row r="333" spans="1:6" ht="16.5" thickTop="1" thickBot="1" x14ac:dyDescent="0.3">
      <c r="A333" s="502"/>
      <c r="B333" s="488"/>
      <c r="C333" s="264" t="s">
        <v>758</v>
      </c>
      <c r="D333" s="302">
        <f>VLOOKUP(C333,MUNR[],3,FALSE)</f>
        <v>1</v>
      </c>
      <c r="E333" s="371">
        <f>VLOOKUP(C333,MUNR[],4,FALSE)</f>
        <v>1</v>
      </c>
      <c r="F333" s="303">
        <f>VLOOKUP(C333,MUNR[],8,FALSE)</f>
        <v>6.84</v>
      </c>
    </row>
    <row r="334" spans="1:6" ht="16.5" thickTop="1" thickBot="1" x14ac:dyDescent="0.3">
      <c r="A334" s="502"/>
      <c r="B334" s="488"/>
      <c r="C334" s="264" t="s">
        <v>846</v>
      </c>
      <c r="D334" s="302">
        <f>VLOOKUP(C334,MUNR[],3,FALSE)</f>
        <v>1</v>
      </c>
      <c r="E334" s="371">
        <f>VLOOKUP(C334,MUNR[],4,FALSE)</f>
        <v>1</v>
      </c>
      <c r="F334" s="303">
        <f>VLOOKUP(C334,MUNR[],8,FALSE)</f>
        <v>6.84</v>
      </c>
    </row>
    <row r="335" spans="1:6" ht="16.5" thickTop="1" thickBot="1" x14ac:dyDescent="0.3">
      <c r="A335" s="502"/>
      <c r="B335" s="488"/>
      <c r="C335" s="264" t="s">
        <v>927</v>
      </c>
      <c r="D335" s="302">
        <f>VLOOKUP(C335,MUNR[],3,FALSE)</f>
        <v>1</v>
      </c>
      <c r="E335" s="371">
        <f>VLOOKUP(C335,MUNR[],4,FALSE)</f>
        <v>1</v>
      </c>
      <c r="F335" s="303">
        <f>VLOOKUP(C335,MUNR[],8,FALSE)</f>
        <v>6.84</v>
      </c>
    </row>
    <row r="336" spans="1:6" ht="16.5" thickTop="1" thickBot="1" x14ac:dyDescent="0.3">
      <c r="A336" s="502"/>
      <c r="B336" s="488"/>
      <c r="C336" s="264" t="s">
        <v>1004</v>
      </c>
      <c r="D336" s="302">
        <f>VLOOKUP(C336,MUNR[],3,FALSE)</f>
        <v>1</v>
      </c>
      <c r="E336" s="371">
        <f>VLOOKUP(C336,MUNR[],4,FALSE)</f>
        <v>1</v>
      </c>
      <c r="F336" s="303">
        <f>VLOOKUP(C336,MUNR[],8,FALSE)</f>
        <v>6.84</v>
      </c>
    </row>
    <row r="337" spans="1:6" ht="16.5" thickTop="1" thickBot="1" x14ac:dyDescent="0.3">
      <c r="A337" s="502"/>
      <c r="B337" s="488"/>
      <c r="C337" s="264" t="s">
        <v>1075</v>
      </c>
      <c r="D337" s="302">
        <f>VLOOKUP(C337,MUNR[],3,FALSE)</f>
        <v>1</v>
      </c>
      <c r="E337" s="371">
        <f>VLOOKUP(C337,MUNR[],4,FALSE)</f>
        <v>1</v>
      </c>
      <c r="F337" s="303">
        <f>VLOOKUP(C337,MUNR[],8,FALSE)</f>
        <v>6.84</v>
      </c>
    </row>
    <row r="338" spans="1:6" ht="16.5" thickTop="1" thickBot="1" x14ac:dyDescent="0.3">
      <c r="A338" s="502"/>
      <c r="B338" s="488"/>
      <c r="C338" s="264" t="s">
        <v>1141</v>
      </c>
      <c r="D338" s="302">
        <f>VLOOKUP(C338,MUNR[],3,FALSE)</f>
        <v>1</v>
      </c>
      <c r="E338" s="371">
        <f>VLOOKUP(C338,MUNR[],4,FALSE)</f>
        <v>1</v>
      </c>
      <c r="F338" s="303">
        <f>VLOOKUP(C338,MUNR[],8,FALSE)</f>
        <v>6.84</v>
      </c>
    </row>
    <row r="339" spans="1:6" ht="16.5" thickTop="1" thickBot="1" x14ac:dyDescent="0.3">
      <c r="A339" s="502"/>
      <c r="B339" s="488"/>
      <c r="C339" s="264" t="s">
        <v>1197</v>
      </c>
      <c r="D339" s="302">
        <f>VLOOKUP(C339,MUNR[],3,FALSE)</f>
        <v>1</v>
      </c>
      <c r="E339" s="371">
        <f>VLOOKUP(C339,MUNR[],4,FALSE)</f>
        <v>1</v>
      </c>
      <c r="F339" s="303">
        <f>VLOOKUP(C339,MUNR[],8,FALSE)</f>
        <v>6.84</v>
      </c>
    </row>
    <row r="340" spans="1:6" ht="16.5" thickTop="1" thickBot="1" x14ac:dyDescent="0.3">
      <c r="A340" s="502"/>
      <c r="B340" s="488"/>
      <c r="C340" s="264" t="s">
        <v>1247</v>
      </c>
      <c r="D340" s="302">
        <f>VLOOKUP(C340,MUNR[],3,FALSE)</f>
        <v>1</v>
      </c>
      <c r="E340" s="371">
        <f>VLOOKUP(C340,MUNR[],4,FALSE)</f>
        <v>1</v>
      </c>
      <c r="F340" s="303">
        <f>VLOOKUP(C340,MUNR[],8,FALSE)</f>
        <v>6.84</v>
      </c>
    </row>
    <row r="341" spans="1:6" ht="16.5" thickTop="1" thickBot="1" x14ac:dyDescent="0.3">
      <c r="A341" s="502"/>
      <c r="B341" s="488"/>
      <c r="C341" s="264" t="s">
        <v>1293</v>
      </c>
      <c r="D341" s="302">
        <f>VLOOKUP(C341,MUNR[],3,FALSE)</f>
        <v>1</v>
      </c>
      <c r="E341" s="371">
        <f>VLOOKUP(C341,MUNR[],4,FALSE)</f>
        <v>1</v>
      </c>
      <c r="F341" s="303">
        <f>VLOOKUP(C341,MUNR[],8,FALSE)</f>
        <v>6.84</v>
      </c>
    </row>
    <row r="342" spans="1:6" ht="16.5" thickTop="1" thickBot="1" x14ac:dyDescent="0.3">
      <c r="A342" s="502"/>
      <c r="B342" s="488"/>
      <c r="C342" s="264" t="s">
        <v>1337</v>
      </c>
      <c r="D342" s="302">
        <f>VLOOKUP(C342,MUNR[],3,FALSE)</f>
        <v>1</v>
      </c>
      <c r="E342" s="371">
        <f>VLOOKUP(C342,MUNR[],4,FALSE)</f>
        <v>1</v>
      </c>
      <c r="F342" s="303">
        <f>VLOOKUP(C342,MUNR[],8,FALSE)</f>
        <v>6.84</v>
      </c>
    </row>
    <row r="343" spans="1:6" ht="16.5" thickTop="1" thickBot="1" x14ac:dyDescent="0.3">
      <c r="A343" s="502"/>
      <c r="B343" s="488"/>
      <c r="C343" s="264" t="s">
        <v>1372</v>
      </c>
      <c r="D343" s="302">
        <f>VLOOKUP(C343,MUNR[],3,FALSE)</f>
        <v>1</v>
      </c>
      <c r="E343" s="371">
        <f>VLOOKUP(C343,MUNR[],4,FALSE)</f>
        <v>1</v>
      </c>
      <c r="F343" s="303">
        <f>VLOOKUP(C343,MUNR[],8,FALSE)</f>
        <v>6.84</v>
      </c>
    </row>
    <row r="344" spans="1:6" ht="16.5" thickTop="1" thickBot="1" x14ac:dyDescent="0.3">
      <c r="A344" s="502"/>
      <c r="B344" s="488"/>
      <c r="C344" s="264" t="s">
        <v>1405</v>
      </c>
      <c r="D344" s="302">
        <f>VLOOKUP(C344,MUNR[],3,FALSE)</f>
        <v>1</v>
      </c>
      <c r="E344" s="371">
        <f>VLOOKUP(C344,MUNR[],4,FALSE)</f>
        <v>1</v>
      </c>
      <c r="F344" s="303">
        <f>VLOOKUP(C344,MUNR[],8,FALSE)</f>
        <v>6.84</v>
      </c>
    </row>
    <row r="345" spans="1:6" ht="16.5" thickTop="1" thickBot="1" x14ac:dyDescent="0.3">
      <c r="A345" s="502"/>
      <c r="B345" s="489"/>
      <c r="C345" s="265" t="s">
        <v>1435</v>
      </c>
      <c r="D345" s="304">
        <f>VLOOKUP(C345,MUNR[],3,FALSE)</f>
        <v>1</v>
      </c>
      <c r="E345" s="372">
        <f>VLOOKUP(C345,MUNR[],4,FALSE)</f>
        <v>1</v>
      </c>
      <c r="F345" s="305">
        <f>VLOOKUP(C345,MUNR[],8,FALSE)</f>
        <v>6.84</v>
      </c>
    </row>
    <row r="346" spans="1:6" ht="16.5" thickTop="1" thickBot="1" x14ac:dyDescent="0.3">
      <c r="A346" s="502"/>
      <c r="B346" s="490" t="s">
        <v>217</v>
      </c>
      <c r="C346" s="268" t="s">
        <v>284</v>
      </c>
      <c r="D346" s="302">
        <f>VLOOKUP(C346,MUNR[],3,FALSE)</f>
        <v>1.2</v>
      </c>
      <c r="E346" s="302">
        <f>VLOOKUP(C346,MUNR[],4,FALSE)</f>
        <v>1.3999999761581421</v>
      </c>
      <c r="F346" s="303">
        <f>VLOOKUP(C346,MUNR[],8,FALSE)</f>
        <v>5.34</v>
      </c>
    </row>
    <row r="347" spans="1:6" ht="16.5" thickTop="1" thickBot="1" x14ac:dyDescent="0.3">
      <c r="A347" s="502"/>
      <c r="B347" s="488"/>
      <c r="C347" s="264" t="s">
        <v>387</v>
      </c>
      <c r="D347" s="302">
        <f>VLOOKUP(C347,MUNR[],3,FALSE)</f>
        <v>1.2</v>
      </c>
      <c r="E347" s="302">
        <f>VLOOKUP(C347,MUNR[],4,FALSE)</f>
        <v>1.3999999761581421</v>
      </c>
      <c r="F347" s="303">
        <f>VLOOKUP(C347,MUNR[],8,FALSE)</f>
        <v>5.34</v>
      </c>
    </row>
    <row r="348" spans="1:6" ht="16.5" thickTop="1" thickBot="1" x14ac:dyDescent="0.3">
      <c r="A348" s="502"/>
      <c r="B348" s="488"/>
      <c r="C348" s="264" t="s">
        <v>482</v>
      </c>
      <c r="D348" s="302">
        <f>VLOOKUP(C348,MUNR[],3,FALSE)</f>
        <v>1.2</v>
      </c>
      <c r="E348" s="302">
        <f>VLOOKUP(C348,MUNR[],4,FALSE)</f>
        <v>1.3999999761581421</v>
      </c>
      <c r="F348" s="303">
        <f>VLOOKUP(C348,MUNR[],8,FALSE)</f>
        <v>5.34</v>
      </c>
    </row>
    <row r="349" spans="1:6" ht="16.5" thickTop="1" thickBot="1" x14ac:dyDescent="0.3">
      <c r="A349" s="502"/>
      <c r="B349" s="488"/>
      <c r="C349" s="264" t="s">
        <v>575</v>
      </c>
      <c r="D349" s="302">
        <f>VLOOKUP(C349,MUNR[],3,FALSE)</f>
        <v>1.2</v>
      </c>
      <c r="E349" s="302">
        <f>VLOOKUP(C349,MUNR[],4,FALSE)</f>
        <v>1.3999999761581421</v>
      </c>
      <c r="F349" s="303">
        <f>VLOOKUP(C349,MUNR[],8,FALSE)</f>
        <v>5.34</v>
      </c>
    </row>
    <row r="350" spans="1:6" ht="16.5" thickTop="1" thickBot="1" x14ac:dyDescent="0.3">
      <c r="A350" s="502"/>
      <c r="B350" s="488"/>
      <c r="C350" s="264" t="s">
        <v>668</v>
      </c>
      <c r="D350" s="302">
        <f>VLOOKUP(C350,MUNR[],3,FALSE)</f>
        <v>1.2</v>
      </c>
      <c r="E350" s="302">
        <f>VLOOKUP(C350,MUNR[],4,FALSE)</f>
        <v>1.3999999761581421</v>
      </c>
      <c r="F350" s="303">
        <f>VLOOKUP(C350,MUNR[],8,FALSE)</f>
        <v>5.34</v>
      </c>
    </row>
    <row r="351" spans="1:6" ht="16.5" thickTop="1" thickBot="1" x14ac:dyDescent="0.3">
      <c r="A351" s="502"/>
      <c r="B351" s="488"/>
      <c r="C351" s="264" t="s">
        <v>759</v>
      </c>
      <c r="D351" s="302">
        <f>VLOOKUP(C351,MUNR[],3,FALSE)</f>
        <v>1.2</v>
      </c>
      <c r="E351" s="302">
        <f>VLOOKUP(C351,MUNR[],4,FALSE)</f>
        <v>1.3999999761581421</v>
      </c>
      <c r="F351" s="303">
        <f>VLOOKUP(C351,MUNR[],8,FALSE)</f>
        <v>5.34</v>
      </c>
    </row>
    <row r="352" spans="1:6" ht="16.5" thickTop="1" thickBot="1" x14ac:dyDescent="0.3">
      <c r="A352" s="502"/>
      <c r="B352" s="488"/>
      <c r="C352" s="264" t="s">
        <v>847</v>
      </c>
      <c r="D352" s="302">
        <f>VLOOKUP(C352,MUNR[],3,FALSE)</f>
        <v>1.2</v>
      </c>
      <c r="E352" s="302">
        <f>VLOOKUP(C352,MUNR[],4,FALSE)</f>
        <v>1.3999999761581421</v>
      </c>
      <c r="F352" s="303">
        <f>VLOOKUP(C352,MUNR[],8,FALSE)</f>
        <v>5.34</v>
      </c>
    </row>
    <row r="353" spans="1:14" ht="16.5" thickTop="1" thickBot="1" x14ac:dyDescent="0.3">
      <c r="A353" s="502"/>
      <c r="B353" s="488"/>
      <c r="C353" s="264" t="s">
        <v>928</v>
      </c>
      <c r="D353" s="302">
        <f>VLOOKUP(C353,MUNR[],3,FALSE)</f>
        <v>1.2</v>
      </c>
      <c r="E353" s="302">
        <f>VLOOKUP(C353,MUNR[],4,FALSE)</f>
        <v>1.3999999761581421</v>
      </c>
      <c r="F353" s="303">
        <f>VLOOKUP(C353,MUNR[],8,FALSE)</f>
        <v>5.34</v>
      </c>
    </row>
    <row r="354" spans="1:14" ht="16.5" thickTop="1" thickBot="1" x14ac:dyDescent="0.3">
      <c r="A354" s="502"/>
      <c r="B354" s="488"/>
      <c r="C354" s="264" t="s">
        <v>1005</v>
      </c>
      <c r="D354" s="302">
        <f>VLOOKUP(C354,MUNR[],3,FALSE)</f>
        <v>1.2</v>
      </c>
      <c r="E354" s="302">
        <f>VLOOKUP(C354,MUNR[],4,FALSE)</f>
        <v>1.3999999761581421</v>
      </c>
      <c r="F354" s="303">
        <f>VLOOKUP(C354,MUNR[],8,FALSE)</f>
        <v>5.34</v>
      </c>
    </row>
    <row r="355" spans="1:14" ht="16.5" thickTop="1" thickBot="1" x14ac:dyDescent="0.3">
      <c r="A355" s="502"/>
      <c r="B355" s="488"/>
      <c r="C355" s="264" t="s">
        <v>1076</v>
      </c>
      <c r="D355" s="302">
        <f>VLOOKUP(C355,MUNR[],3,FALSE)</f>
        <v>1.2</v>
      </c>
      <c r="E355" s="302">
        <f>VLOOKUP(C355,MUNR[],4,FALSE)</f>
        <v>1.3999999761581421</v>
      </c>
      <c r="F355" s="303">
        <f>VLOOKUP(C355,MUNR[],8,FALSE)</f>
        <v>5.34</v>
      </c>
    </row>
    <row r="356" spans="1:14" ht="16.5" thickTop="1" thickBot="1" x14ac:dyDescent="0.3">
      <c r="A356" s="502"/>
      <c r="B356" s="488"/>
      <c r="C356" s="264" t="s">
        <v>1142</v>
      </c>
      <c r="D356" s="302">
        <f>VLOOKUP(C356,MUNR[],3,FALSE)</f>
        <v>1.2</v>
      </c>
      <c r="E356" s="302">
        <f>VLOOKUP(C356,MUNR[],4,FALSE)</f>
        <v>1.3999999761581421</v>
      </c>
      <c r="F356" s="303">
        <f>VLOOKUP(C356,MUNR[],8,FALSE)</f>
        <v>5.34</v>
      </c>
    </row>
    <row r="357" spans="1:14" ht="16.5" thickTop="1" thickBot="1" x14ac:dyDescent="0.3">
      <c r="A357" s="502"/>
      <c r="B357" s="488"/>
      <c r="C357" s="264" t="s">
        <v>1198</v>
      </c>
      <c r="D357" s="302">
        <f>VLOOKUP(C357,MUNR[],3,FALSE)</f>
        <v>1.2</v>
      </c>
      <c r="E357" s="302">
        <f>VLOOKUP(C357,MUNR[],4,FALSE)</f>
        <v>1.3999999761581421</v>
      </c>
      <c r="F357" s="303">
        <f>VLOOKUP(C357,MUNR[],8,FALSE)</f>
        <v>5.34</v>
      </c>
    </row>
    <row r="358" spans="1:14" ht="16.5" thickTop="1" thickBot="1" x14ac:dyDescent="0.3">
      <c r="A358" s="502"/>
      <c r="B358" s="488"/>
      <c r="C358" s="264" t="s">
        <v>1248</v>
      </c>
      <c r="D358" s="302">
        <f>VLOOKUP(C358,MUNR[],3,FALSE)</f>
        <v>1.2</v>
      </c>
      <c r="E358" s="302">
        <f>VLOOKUP(C358,MUNR[],4,FALSE)</f>
        <v>1.3999999761581421</v>
      </c>
      <c r="F358" s="303">
        <f>VLOOKUP(C358,MUNR[],8,FALSE)</f>
        <v>5.34</v>
      </c>
    </row>
    <row r="359" spans="1:14" ht="16.5" thickTop="1" thickBot="1" x14ac:dyDescent="0.3">
      <c r="A359" s="502"/>
      <c r="B359" s="488"/>
      <c r="C359" s="264" t="s">
        <v>1294</v>
      </c>
      <c r="D359" s="302">
        <f>VLOOKUP(C359,MUNR[],3,FALSE)</f>
        <v>1.2</v>
      </c>
      <c r="E359" s="302">
        <f>VLOOKUP(C359,MUNR[],4,FALSE)</f>
        <v>1.3999999761581421</v>
      </c>
      <c r="F359" s="303">
        <f>VLOOKUP(C359,MUNR[],8,FALSE)</f>
        <v>5.34</v>
      </c>
    </row>
    <row r="360" spans="1:14" ht="16.5" thickTop="1" thickBot="1" x14ac:dyDescent="0.3">
      <c r="A360" s="502"/>
      <c r="B360" s="488"/>
      <c r="C360" s="264" t="s">
        <v>1338</v>
      </c>
      <c r="D360" s="302">
        <f>VLOOKUP(C360,MUNR[],3,FALSE)</f>
        <v>1.2</v>
      </c>
      <c r="E360" s="302">
        <f>VLOOKUP(C360,MUNR[],4,FALSE)</f>
        <v>1.3999999761581421</v>
      </c>
      <c r="F360" s="303">
        <f>VLOOKUP(C360,MUNR[],8,FALSE)</f>
        <v>5.34</v>
      </c>
    </row>
    <row r="361" spans="1:14" ht="16.5" thickTop="1" thickBot="1" x14ac:dyDescent="0.3">
      <c r="A361" s="502"/>
      <c r="B361" s="488"/>
      <c r="C361" s="264" t="s">
        <v>1373</v>
      </c>
      <c r="D361" s="302">
        <f>VLOOKUP(C361,MUNR[],3,FALSE)</f>
        <v>1.2</v>
      </c>
      <c r="E361" s="302">
        <f>VLOOKUP(C361,MUNR[],4,FALSE)</f>
        <v>1.3999999761581421</v>
      </c>
      <c r="F361" s="303">
        <f>VLOOKUP(C361,MUNR[],8,FALSE)</f>
        <v>5.34</v>
      </c>
    </row>
    <row r="362" spans="1:14" ht="16.5" thickTop="1" thickBot="1" x14ac:dyDescent="0.3">
      <c r="A362" s="503"/>
      <c r="B362" s="491"/>
      <c r="C362" s="265" t="s">
        <v>1406</v>
      </c>
      <c r="D362" s="304">
        <f>VLOOKUP(C362,MUNR[],3,FALSE)</f>
        <v>1.2</v>
      </c>
      <c r="E362" s="304">
        <f>VLOOKUP(C362,MUNR[],4,FALSE)</f>
        <v>1.3999999761581421</v>
      </c>
      <c r="F362" s="303">
        <f>VLOOKUP(C362,MUNR[],8,FALSE)</f>
        <v>5.34</v>
      </c>
    </row>
    <row r="363" spans="1:14" ht="15.75" thickBot="1" x14ac:dyDescent="0.3">
      <c r="A363" s="501" t="s">
        <v>138</v>
      </c>
      <c r="B363" s="487" t="s">
        <v>189</v>
      </c>
      <c r="C363" s="268" t="s">
        <v>285</v>
      </c>
      <c r="D363" s="302">
        <f>VLOOKUP(C363,MUNR[],3,FALSE)</f>
        <v>0.3</v>
      </c>
      <c r="E363" s="302">
        <f>VLOOKUP(C363,MUNR[],4,FALSE)</f>
        <v>0.80000001192092896</v>
      </c>
      <c r="F363" s="360">
        <f>VLOOKUP(C363,MUNR[],8,FALSE)</f>
        <v>1.86</v>
      </c>
      <c r="G363" s="1"/>
      <c r="H363" s="1"/>
      <c r="I363" s="1"/>
      <c r="J363" s="1"/>
      <c r="K363" s="1"/>
      <c r="L363" s="1"/>
      <c r="M363" s="1"/>
    </row>
    <row r="364" spans="1:14" ht="16.5" thickTop="1" thickBot="1" x14ac:dyDescent="0.3">
      <c r="A364" s="502"/>
      <c r="B364" s="488"/>
      <c r="C364" s="264" t="s">
        <v>388</v>
      </c>
      <c r="D364" s="302">
        <f>VLOOKUP(C364,MUNR[],3,FALSE)</f>
        <v>0.3</v>
      </c>
      <c r="E364" s="302">
        <f>VLOOKUP(C364,MUNR[],4,FALSE)</f>
        <v>0.80000001192092896</v>
      </c>
      <c r="F364" s="303">
        <f>VLOOKUP(C364,MUNR[],8,FALSE)</f>
        <v>1.86</v>
      </c>
      <c r="N364" s="1"/>
    </row>
    <row r="365" spans="1:14" ht="16.5" thickTop="1" thickBot="1" x14ac:dyDescent="0.3">
      <c r="A365" s="502"/>
      <c r="B365" s="488"/>
      <c r="C365" s="264" t="s">
        <v>483</v>
      </c>
      <c r="D365" s="302">
        <f>VLOOKUP(C365,MUNR[],3,FALSE)</f>
        <v>0.3</v>
      </c>
      <c r="E365" s="302">
        <f>VLOOKUP(C365,MUNR[],4,FALSE)</f>
        <v>0.80000001192092896</v>
      </c>
      <c r="F365" s="303">
        <f>VLOOKUP(C365,MUNR[],8,FALSE)</f>
        <v>1.86</v>
      </c>
    </row>
    <row r="366" spans="1:14" ht="16.5" thickTop="1" thickBot="1" x14ac:dyDescent="0.3">
      <c r="A366" s="502"/>
      <c r="B366" s="488"/>
      <c r="C366" s="264" t="s">
        <v>576</v>
      </c>
      <c r="D366" s="302">
        <f>VLOOKUP(C366,MUNR[],3,FALSE)</f>
        <v>0.3</v>
      </c>
      <c r="E366" s="302">
        <f>VLOOKUP(C366,MUNR[],4,FALSE)</f>
        <v>0.80000001192092896</v>
      </c>
      <c r="F366" s="303">
        <f>VLOOKUP(C366,MUNR[],8,FALSE)</f>
        <v>1.86</v>
      </c>
    </row>
    <row r="367" spans="1:14" ht="16.5" thickTop="1" thickBot="1" x14ac:dyDescent="0.3">
      <c r="A367" s="502"/>
      <c r="B367" s="488"/>
      <c r="C367" s="264" t="s">
        <v>669</v>
      </c>
      <c r="D367" s="302">
        <f>VLOOKUP(C367,MUNR[],3,FALSE)</f>
        <v>0.3</v>
      </c>
      <c r="E367" s="302">
        <f>VLOOKUP(C367,MUNR[],4,FALSE)</f>
        <v>0.80000001192092896</v>
      </c>
      <c r="F367" s="303">
        <f>VLOOKUP(C367,MUNR[],8,FALSE)</f>
        <v>1.86</v>
      </c>
    </row>
    <row r="368" spans="1:14" ht="16.5" thickTop="1" thickBot="1" x14ac:dyDescent="0.3">
      <c r="A368" s="502"/>
      <c r="B368" s="488"/>
      <c r="C368" s="264" t="s">
        <v>760</v>
      </c>
      <c r="D368" s="302">
        <f>VLOOKUP(C368,MUNR[],3,FALSE)</f>
        <v>0.3</v>
      </c>
      <c r="E368" s="302">
        <f>VLOOKUP(C368,MUNR[],4,FALSE)</f>
        <v>0.80000001192092896</v>
      </c>
      <c r="F368" s="303">
        <f>VLOOKUP(C368,MUNR[],8,FALSE)</f>
        <v>1.86</v>
      </c>
    </row>
    <row r="369" spans="1:8" ht="16.5" thickTop="1" thickBot="1" x14ac:dyDescent="0.3">
      <c r="A369" s="502"/>
      <c r="B369" s="488"/>
      <c r="C369" s="264" t="s">
        <v>848</v>
      </c>
      <c r="D369" s="302">
        <f>VLOOKUP(C369,MUNR[],3,FALSE)</f>
        <v>0.3</v>
      </c>
      <c r="E369" s="302">
        <f>VLOOKUP(C369,MUNR[],4,FALSE)</f>
        <v>0.80000001192092896</v>
      </c>
      <c r="F369" s="303">
        <f>VLOOKUP(C369,MUNR[],8,FALSE)</f>
        <v>1.86</v>
      </c>
      <c r="H369" s="11"/>
    </row>
    <row r="370" spans="1:8" ht="16.5" thickTop="1" thickBot="1" x14ac:dyDescent="0.3">
      <c r="A370" s="502"/>
      <c r="B370" s="488"/>
      <c r="C370" s="264" t="s">
        <v>929</v>
      </c>
      <c r="D370" s="302">
        <f>VLOOKUP(C370,MUNR[],3,FALSE)</f>
        <v>0.3</v>
      </c>
      <c r="E370" s="302">
        <f>VLOOKUP(C370,MUNR[],4,FALSE)</f>
        <v>0.80000001192092896</v>
      </c>
      <c r="F370" s="303">
        <f>VLOOKUP(C370,MUNR[],8,FALSE)</f>
        <v>1.86</v>
      </c>
      <c r="H370" s="10"/>
    </row>
    <row r="371" spans="1:8" ht="16.5" thickTop="1" thickBot="1" x14ac:dyDescent="0.3">
      <c r="A371" s="502"/>
      <c r="B371" s="488"/>
      <c r="C371" s="264" t="s">
        <v>1006</v>
      </c>
      <c r="D371" s="302">
        <f>VLOOKUP(C371,MUNR[],3,FALSE)</f>
        <v>0.3</v>
      </c>
      <c r="E371" s="302">
        <f>VLOOKUP(C371,MUNR[],4,FALSE)</f>
        <v>0.80000001192092896</v>
      </c>
      <c r="F371" s="303">
        <f>VLOOKUP(C371,MUNR[],8,FALSE)</f>
        <v>1.86</v>
      </c>
      <c r="H371" s="11"/>
    </row>
    <row r="372" spans="1:8" ht="16.5" thickTop="1" thickBot="1" x14ac:dyDescent="0.3">
      <c r="A372" s="502"/>
      <c r="B372" s="488"/>
      <c r="C372" s="264" t="s">
        <v>1077</v>
      </c>
      <c r="D372" s="302">
        <f>VLOOKUP(C372,MUNR[],3,FALSE)</f>
        <v>0.3</v>
      </c>
      <c r="E372" s="302">
        <f>VLOOKUP(C372,MUNR[],4,FALSE)</f>
        <v>0.80000001192092896</v>
      </c>
      <c r="F372" s="303">
        <f>VLOOKUP(C372,MUNR[],8,FALSE)</f>
        <v>1.86</v>
      </c>
    </row>
    <row r="373" spans="1:8" ht="16.5" thickTop="1" thickBot="1" x14ac:dyDescent="0.3">
      <c r="A373" s="502"/>
      <c r="B373" s="488"/>
      <c r="C373" s="264" t="s">
        <v>1143</v>
      </c>
      <c r="D373" s="302">
        <f>VLOOKUP(C373,MUNR[],3,FALSE)</f>
        <v>0.3</v>
      </c>
      <c r="E373" s="302">
        <f>VLOOKUP(C373,MUNR[],4,FALSE)</f>
        <v>0.80000001192092896</v>
      </c>
      <c r="F373" s="303">
        <f>VLOOKUP(C373,MUNR[],8,FALSE)</f>
        <v>1.86</v>
      </c>
      <c r="H373" s="11"/>
    </row>
    <row r="374" spans="1:8" ht="16.5" thickTop="1" thickBot="1" x14ac:dyDescent="0.3">
      <c r="A374" s="502"/>
      <c r="B374" s="488"/>
      <c r="C374" s="264" t="s">
        <v>1199</v>
      </c>
      <c r="D374" s="302">
        <f>VLOOKUP(C374,MUNR[],3,FALSE)</f>
        <v>0.3</v>
      </c>
      <c r="E374" s="302">
        <f>VLOOKUP(C374,MUNR[],4,FALSE)</f>
        <v>0.80000001192092896</v>
      </c>
      <c r="F374" s="303">
        <f>VLOOKUP(C374,MUNR[],8,FALSE)</f>
        <v>1.86</v>
      </c>
      <c r="H374" s="11"/>
    </row>
    <row r="375" spans="1:8" ht="16.5" thickTop="1" thickBot="1" x14ac:dyDescent="0.3">
      <c r="A375" s="502"/>
      <c r="B375" s="488"/>
      <c r="C375" s="264" t="s">
        <v>1249</v>
      </c>
      <c r="D375" s="302">
        <f>VLOOKUP(C375,MUNR[],3,FALSE)</f>
        <v>0.3</v>
      </c>
      <c r="E375" s="302">
        <f>VLOOKUP(C375,MUNR[],4,FALSE)</f>
        <v>0.80000001192092896</v>
      </c>
      <c r="F375" s="303">
        <f>VLOOKUP(C375,MUNR[],8,FALSE)</f>
        <v>1.86</v>
      </c>
      <c r="H375" s="10"/>
    </row>
    <row r="376" spans="1:8" ht="16.5" thickTop="1" thickBot="1" x14ac:dyDescent="0.3">
      <c r="A376" s="502"/>
      <c r="B376" s="489"/>
      <c r="C376" s="265" t="s">
        <v>1295</v>
      </c>
      <c r="D376" s="304">
        <f>VLOOKUP(C376,MUNR[],3,FALSE)</f>
        <v>0.3</v>
      </c>
      <c r="E376" s="304">
        <f>VLOOKUP(C376,MUNR[],4,FALSE)</f>
        <v>0.80000001192092896</v>
      </c>
      <c r="F376" s="305">
        <f>VLOOKUP(C376,MUNR[],8,FALSE)</f>
        <v>1.86</v>
      </c>
      <c r="H376" s="10"/>
    </row>
    <row r="377" spans="1:8" ht="16.5" thickTop="1" thickBot="1" x14ac:dyDescent="0.3">
      <c r="A377" s="502"/>
      <c r="B377" s="490" t="s">
        <v>248</v>
      </c>
      <c r="C377" s="268" t="s">
        <v>286</v>
      </c>
      <c r="D377" s="302">
        <f>VLOOKUP(C377,MUNR[],3,FALSE)</f>
        <v>0.3</v>
      </c>
      <c r="E377" s="302">
        <f>VLOOKUP(C377,MUNR[],4,FALSE)</f>
        <v>0.80000001192092896</v>
      </c>
      <c r="F377" s="303">
        <f>VLOOKUP(C377,MUNR[],8,FALSE)</f>
        <v>2.1</v>
      </c>
      <c r="H377" s="10"/>
    </row>
    <row r="378" spans="1:8" ht="16.5" thickTop="1" thickBot="1" x14ac:dyDescent="0.3">
      <c r="A378" s="502"/>
      <c r="B378" s="488"/>
      <c r="C378" s="264" t="s">
        <v>389</v>
      </c>
      <c r="D378" s="302">
        <f>VLOOKUP(C378,MUNR[],3,FALSE)</f>
        <v>0.3</v>
      </c>
      <c r="E378" s="302">
        <f>VLOOKUP(C378,MUNR[],4,FALSE)</f>
        <v>0.80000001192092896</v>
      </c>
      <c r="F378" s="303">
        <f>VLOOKUP(C378,MUNR[],8,FALSE)</f>
        <v>2.1</v>
      </c>
      <c r="H378" s="11"/>
    </row>
    <row r="379" spans="1:8" ht="16.5" thickTop="1" thickBot="1" x14ac:dyDescent="0.3">
      <c r="A379" s="502"/>
      <c r="B379" s="488"/>
      <c r="C379" s="264" t="s">
        <v>484</v>
      </c>
      <c r="D379" s="302">
        <f>VLOOKUP(C379,MUNR[],3,FALSE)</f>
        <v>0.3</v>
      </c>
      <c r="E379" s="302">
        <f>VLOOKUP(C379,MUNR[],4,FALSE)</f>
        <v>0.80000001192092896</v>
      </c>
      <c r="F379" s="303">
        <f>VLOOKUP(C379,MUNR[],8,FALSE)</f>
        <v>2.1</v>
      </c>
      <c r="H379" s="11"/>
    </row>
    <row r="380" spans="1:8" ht="16.5" thickTop="1" thickBot="1" x14ac:dyDescent="0.3">
      <c r="A380" s="502"/>
      <c r="B380" s="488"/>
      <c r="C380" s="264" t="s">
        <v>577</v>
      </c>
      <c r="D380" s="302">
        <f>VLOOKUP(C380,MUNR[],3,FALSE)</f>
        <v>0.3</v>
      </c>
      <c r="E380" s="302">
        <f>VLOOKUP(C380,MUNR[],4,FALSE)</f>
        <v>0.80000001192092896</v>
      </c>
      <c r="F380" s="303">
        <f>VLOOKUP(C380,MUNR[],8,FALSE)</f>
        <v>2.1</v>
      </c>
      <c r="H380" s="11"/>
    </row>
    <row r="381" spans="1:8" ht="16.5" thickTop="1" thickBot="1" x14ac:dyDescent="0.3">
      <c r="A381" s="502"/>
      <c r="B381" s="488"/>
      <c r="C381" s="264" t="s">
        <v>670</v>
      </c>
      <c r="D381" s="302">
        <f>VLOOKUP(C381,MUNR[],3,FALSE)</f>
        <v>0.3</v>
      </c>
      <c r="E381" s="302">
        <f>VLOOKUP(C381,MUNR[],4,FALSE)</f>
        <v>0.80000001192092896</v>
      </c>
      <c r="F381" s="303">
        <f>VLOOKUP(C381,MUNR[],8,FALSE)</f>
        <v>2.1</v>
      </c>
    </row>
    <row r="382" spans="1:8" ht="16.5" thickTop="1" thickBot="1" x14ac:dyDescent="0.3">
      <c r="A382" s="502"/>
      <c r="B382" s="488"/>
      <c r="C382" s="264" t="s">
        <v>761</v>
      </c>
      <c r="D382" s="302">
        <f>VLOOKUP(C382,MUNR[],3,FALSE)</f>
        <v>0.3</v>
      </c>
      <c r="E382" s="302">
        <f>VLOOKUP(C382,MUNR[],4,FALSE)</f>
        <v>0.80000001192092896</v>
      </c>
      <c r="F382" s="303">
        <f>VLOOKUP(C382,MUNR[],8,FALSE)</f>
        <v>2.1</v>
      </c>
    </row>
    <row r="383" spans="1:8" ht="16.5" thickTop="1" thickBot="1" x14ac:dyDescent="0.3">
      <c r="A383" s="502"/>
      <c r="B383" s="488"/>
      <c r="C383" s="264" t="s">
        <v>849</v>
      </c>
      <c r="D383" s="302">
        <f>VLOOKUP(C383,MUNR[],3,FALSE)</f>
        <v>0.3</v>
      </c>
      <c r="E383" s="302">
        <f>VLOOKUP(C383,MUNR[],4,FALSE)</f>
        <v>0.80000001192092896</v>
      </c>
      <c r="F383" s="303">
        <f>VLOOKUP(C383,MUNR[],8,FALSE)</f>
        <v>2.1</v>
      </c>
    </row>
    <row r="384" spans="1:8" ht="16.5" thickTop="1" thickBot="1" x14ac:dyDescent="0.3">
      <c r="A384" s="502"/>
      <c r="B384" s="488"/>
      <c r="C384" s="264" t="s">
        <v>930</v>
      </c>
      <c r="D384" s="302">
        <f>VLOOKUP(C384,MUNR[],3,FALSE)</f>
        <v>0.3</v>
      </c>
      <c r="E384" s="302">
        <f>VLOOKUP(C384,MUNR[],4,FALSE)</f>
        <v>0.80000001192092896</v>
      </c>
      <c r="F384" s="303">
        <f>VLOOKUP(C384,MUNR[],8,FALSE)</f>
        <v>2.1</v>
      </c>
    </row>
    <row r="385" spans="1:6" ht="16.5" thickTop="1" thickBot="1" x14ac:dyDescent="0.3">
      <c r="A385" s="502"/>
      <c r="B385" s="488"/>
      <c r="C385" s="264" t="s">
        <v>1007</v>
      </c>
      <c r="D385" s="302">
        <f>VLOOKUP(C385,MUNR[],3,FALSE)</f>
        <v>0.3</v>
      </c>
      <c r="E385" s="302">
        <f>VLOOKUP(C385,MUNR[],4,FALSE)</f>
        <v>0.80000001192092896</v>
      </c>
      <c r="F385" s="303">
        <f>VLOOKUP(C385,MUNR[],8,FALSE)</f>
        <v>2.1</v>
      </c>
    </row>
    <row r="386" spans="1:6" ht="16.5" thickTop="1" thickBot="1" x14ac:dyDescent="0.3">
      <c r="A386" s="502"/>
      <c r="B386" s="488"/>
      <c r="C386" s="264" t="s">
        <v>1078</v>
      </c>
      <c r="D386" s="302">
        <f>VLOOKUP(C386,MUNR[],3,FALSE)</f>
        <v>0.3</v>
      </c>
      <c r="E386" s="302">
        <f>VLOOKUP(C386,MUNR[],4,FALSE)</f>
        <v>0.80000001192092896</v>
      </c>
      <c r="F386" s="303">
        <f>VLOOKUP(C386,MUNR[],8,FALSE)</f>
        <v>2.1</v>
      </c>
    </row>
    <row r="387" spans="1:6" ht="16.5" thickTop="1" thickBot="1" x14ac:dyDescent="0.3">
      <c r="A387" s="502"/>
      <c r="B387" s="488"/>
      <c r="C387" s="264" t="s">
        <v>1144</v>
      </c>
      <c r="D387" s="302">
        <f>VLOOKUP(C387,MUNR[],3,FALSE)</f>
        <v>0.3</v>
      </c>
      <c r="E387" s="302">
        <f>VLOOKUP(C387,MUNR[],4,FALSE)</f>
        <v>0.80000001192092896</v>
      </c>
      <c r="F387" s="303">
        <f>VLOOKUP(C387,MUNR[],8,FALSE)</f>
        <v>2.1</v>
      </c>
    </row>
    <row r="388" spans="1:6" ht="16.5" thickTop="1" thickBot="1" x14ac:dyDescent="0.3">
      <c r="A388" s="502"/>
      <c r="B388" s="488"/>
      <c r="C388" s="264" t="s">
        <v>1200</v>
      </c>
      <c r="D388" s="302">
        <f>VLOOKUP(C388,MUNR[],3,FALSE)</f>
        <v>0.3</v>
      </c>
      <c r="E388" s="302">
        <f>VLOOKUP(C388,MUNR[],4,FALSE)</f>
        <v>0.80000001192092896</v>
      </c>
      <c r="F388" s="303">
        <f>VLOOKUP(C388,MUNR[],8,FALSE)</f>
        <v>2.1</v>
      </c>
    </row>
    <row r="389" spans="1:6" ht="16.5" thickTop="1" thickBot="1" x14ac:dyDescent="0.3">
      <c r="A389" s="502"/>
      <c r="B389" s="488"/>
      <c r="C389" s="264" t="s">
        <v>1250</v>
      </c>
      <c r="D389" s="302">
        <f>VLOOKUP(C389,MUNR[],3,FALSE)</f>
        <v>0.3</v>
      </c>
      <c r="E389" s="302">
        <f>VLOOKUP(C389,MUNR[],4,FALSE)</f>
        <v>0.80000001192092896</v>
      </c>
      <c r="F389" s="303">
        <f>VLOOKUP(C389,MUNR[],8,FALSE)</f>
        <v>2.1</v>
      </c>
    </row>
    <row r="390" spans="1:6" ht="16.5" thickTop="1" thickBot="1" x14ac:dyDescent="0.3">
      <c r="A390" s="502"/>
      <c r="B390" s="491"/>
      <c r="C390" s="265" t="s">
        <v>1296</v>
      </c>
      <c r="D390" s="304">
        <f>VLOOKUP(C390,MUNR[],3,FALSE)</f>
        <v>0.3</v>
      </c>
      <c r="E390" s="304">
        <f>VLOOKUP(C390,MUNR[],4,FALSE)</f>
        <v>0.80000001192092896</v>
      </c>
      <c r="F390" s="303">
        <f>VLOOKUP(C390,MUNR[],8,FALSE)</f>
        <v>2.1</v>
      </c>
    </row>
    <row r="391" spans="1:6" ht="16.5" thickTop="1" thickBot="1" x14ac:dyDescent="0.3">
      <c r="A391" s="502"/>
      <c r="B391" s="490" t="s">
        <v>174</v>
      </c>
      <c r="C391" s="264" t="s">
        <v>287</v>
      </c>
      <c r="D391" s="302">
        <f>VLOOKUP(C391,MUNR[],3,FALSE)</f>
        <v>1</v>
      </c>
      <c r="E391" s="371">
        <f>VLOOKUP(C391,MUNR[],4,FALSE)</f>
        <v>1</v>
      </c>
      <c r="F391" s="360">
        <f>VLOOKUP(C391,MUNR[],8,FALSE)</f>
        <v>7.5</v>
      </c>
    </row>
    <row r="392" spans="1:6" ht="16.5" thickTop="1" thickBot="1" x14ac:dyDescent="0.3">
      <c r="A392" s="502"/>
      <c r="B392" s="488"/>
      <c r="C392" s="264" t="s">
        <v>390</v>
      </c>
      <c r="D392" s="302">
        <f>VLOOKUP(C392,MUNR[],3,FALSE)</f>
        <v>1</v>
      </c>
      <c r="E392" s="371">
        <f>VLOOKUP(C392,MUNR[],4,FALSE)</f>
        <v>1</v>
      </c>
      <c r="F392" s="303">
        <f>VLOOKUP(C392,MUNR[],8,FALSE)</f>
        <v>7.5</v>
      </c>
    </row>
    <row r="393" spans="1:6" ht="16.5" thickTop="1" thickBot="1" x14ac:dyDescent="0.3">
      <c r="A393" s="502"/>
      <c r="B393" s="488"/>
      <c r="C393" s="264" t="s">
        <v>485</v>
      </c>
      <c r="D393" s="302">
        <f>VLOOKUP(C393,MUNR[],3,FALSE)</f>
        <v>1</v>
      </c>
      <c r="E393" s="371">
        <f>VLOOKUP(C393,MUNR[],4,FALSE)</f>
        <v>1</v>
      </c>
      <c r="F393" s="303">
        <f>VLOOKUP(C393,MUNR[],8,FALSE)</f>
        <v>7.5</v>
      </c>
    </row>
    <row r="394" spans="1:6" ht="16.5" thickTop="1" thickBot="1" x14ac:dyDescent="0.3">
      <c r="A394" s="502"/>
      <c r="B394" s="488"/>
      <c r="C394" s="264" t="s">
        <v>578</v>
      </c>
      <c r="D394" s="302">
        <f>VLOOKUP(C394,MUNR[],3,FALSE)</f>
        <v>1</v>
      </c>
      <c r="E394" s="371">
        <f>VLOOKUP(C394,MUNR[],4,FALSE)</f>
        <v>1</v>
      </c>
      <c r="F394" s="303">
        <f>VLOOKUP(C394,MUNR[],8,FALSE)</f>
        <v>7.5</v>
      </c>
    </row>
    <row r="395" spans="1:6" ht="16.5" thickTop="1" thickBot="1" x14ac:dyDescent="0.3">
      <c r="A395" s="502"/>
      <c r="B395" s="488"/>
      <c r="C395" s="264" t="s">
        <v>671</v>
      </c>
      <c r="D395" s="302">
        <f>VLOOKUP(C395,MUNR[],3,FALSE)</f>
        <v>1</v>
      </c>
      <c r="E395" s="371">
        <f>VLOOKUP(C395,MUNR[],4,FALSE)</f>
        <v>1</v>
      </c>
      <c r="F395" s="303">
        <f>VLOOKUP(C395,MUNR[],8,FALSE)</f>
        <v>7.5</v>
      </c>
    </row>
    <row r="396" spans="1:6" ht="16.5" thickTop="1" thickBot="1" x14ac:dyDescent="0.3">
      <c r="A396" s="502"/>
      <c r="B396" s="488"/>
      <c r="C396" s="264" t="s">
        <v>762</v>
      </c>
      <c r="D396" s="302">
        <f>VLOOKUP(C396,MUNR[],3,FALSE)</f>
        <v>1</v>
      </c>
      <c r="E396" s="371">
        <f>VLOOKUP(C396,MUNR[],4,FALSE)</f>
        <v>1</v>
      </c>
      <c r="F396" s="303">
        <f>VLOOKUP(C396,MUNR[],8,FALSE)</f>
        <v>7.5</v>
      </c>
    </row>
    <row r="397" spans="1:6" ht="16.5" thickTop="1" thickBot="1" x14ac:dyDescent="0.3">
      <c r="A397" s="502"/>
      <c r="B397" s="488"/>
      <c r="C397" s="264" t="s">
        <v>850</v>
      </c>
      <c r="D397" s="302">
        <f>VLOOKUP(C397,MUNR[],3,FALSE)</f>
        <v>1</v>
      </c>
      <c r="E397" s="371">
        <f>VLOOKUP(C397,MUNR[],4,FALSE)</f>
        <v>1</v>
      </c>
      <c r="F397" s="303">
        <f>VLOOKUP(C397,MUNR[],8,FALSE)</f>
        <v>7.5</v>
      </c>
    </row>
    <row r="398" spans="1:6" ht="16.5" thickTop="1" thickBot="1" x14ac:dyDescent="0.3">
      <c r="A398" s="502"/>
      <c r="B398" s="488"/>
      <c r="C398" s="264" t="s">
        <v>931</v>
      </c>
      <c r="D398" s="302">
        <f>VLOOKUP(C398,MUNR[],3,FALSE)</f>
        <v>1</v>
      </c>
      <c r="E398" s="371">
        <f>VLOOKUP(C398,MUNR[],4,FALSE)</f>
        <v>1</v>
      </c>
      <c r="F398" s="303">
        <f>VLOOKUP(C398,MUNR[],8,FALSE)</f>
        <v>7.5</v>
      </c>
    </row>
    <row r="399" spans="1:6" ht="16.5" thickTop="1" thickBot="1" x14ac:dyDescent="0.3">
      <c r="A399" s="502"/>
      <c r="B399" s="488"/>
      <c r="C399" s="264" t="s">
        <v>1008</v>
      </c>
      <c r="D399" s="302">
        <f>VLOOKUP(C399,MUNR[],3,FALSE)</f>
        <v>1</v>
      </c>
      <c r="E399" s="371">
        <f>VLOOKUP(C399,MUNR[],4,FALSE)</f>
        <v>1</v>
      </c>
      <c r="F399" s="303">
        <f>VLOOKUP(C399,MUNR[],8,FALSE)</f>
        <v>7.5</v>
      </c>
    </row>
    <row r="400" spans="1:6" ht="16.5" thickTop="1" thickBot="1" x14ac:dyDescent="0.3">
      <c r="A400" s="502"/>
      <c r="B400" s="488"/>
      <c r="C400" s="264" t="s">
        <v>1079</v>
      </c>
      <c r="D400" s="302">
        <f>VLOOKUP(C400,MUNR[],3,FALSE)</f>
        <v>1</v>
      </c>
      <c r="E400" s="371">
        <f>VLOOKUP(C400,MUNR[],4,FALSE)</f>
        <v>1</v>
      </c>
      <c r="F400" s="303">
        <f>VLOOKUP(C400,MUNR[],8,FALSE)</f>
        <v>7.5</v>
      </c>
    </row>
    <row r="401" spans="1:6" ht="16.5" thickTop="1" thickBot="1" x14ac:dyDescent="0.3">
      <c r="A401" s="502"/>
      <c r="B401" s="488"/>
      <c r="C401" s="264" t="s">
        <v>1145</v>
      </c>
      <c r="D401" s="302">
        <f>VLOOKUP(C401,MUNR[],3,FALSE)</f>
        <v>1</v>
      </c>
      <c r="E401" s="371">
        <f>VLOOKUP(C401,MUNR[],4,FALSE)</f>
        <v>1</v>
      </c>
      <c r="F401" s="303">
        <f>VLOOKUP(C401,MUNR[],8,FALSE)</f>
        <v>7.5</v>
      </c>
    </row>
    <row r="402" spans="1:6" ht="16.5" thickTop="1" thickBot="1" x14ac:dyDescent="0.3">
      <c r="A402" s="502"/>
      <c r="B402" s="488"/>
      <c r="C402" s="264" t="s">
        <v>1201</v>
      </c>
      <c r="D402" s="302">
        <f>VLOOKUP(C402,MUNR[],3,FALSE)</f>
        <v>1</v>
      </c>
      <c r="E402" s="371">
        <f>VLOOKUP(C402,MUNR[],4,FALSE)</f>
        <v>1</v>
      </c>
      <c r="F402" s="303">
        <f>VLOOKUP(C402,MUNR[],8,FALSE)</f>
        <v>7.5</v>
      </c>
    </row>
    <row r="403" spans="1:6" ht="16.5" thickTop="1" thickBot="1" x14ac:dyDescent="0.3">
      <c r="A403" s="502"/>
      <c r="B403" s="488"/>
      <c r="C403" s="264" t="s">
        <v>1251</v>
      </c>
      <c r="D403" s="302">
        <f>VLOOKUP(C403,MUNR[],3,FALSE)</f>
        <v>1</v>
      </c>
      <c r="E403" s="371">
        <f>VLOOKUP(C403,MUNR[],4,FALSE)</f>
        <v>1</v>
      </c>
      <c r="F403" s="303">
        <f>VLOOKUP(C403,MUNR[],8,FALSE)</f>
        <v>7.5</v>
      </c>
    </row>
    <row r="404" spans="1:6" ht="16.5" thickTop="1" thickBot="1" x14ac:dyDescent="0.3">
      <c r="A404" s="502"/>
      <c r="B404" s="488"/>
      <c r="C404" s="264" t="s">
        <v>1297</v>
      </c>
      <c r="D404" s="302">
        <f>VLOOKUP(C404,MUNR[],3,FALSE)</f>
        <v>1</v>
      </c>
      <c r="E404" s="371">
        <f>VLOOKUP(C404,MUNR[],4,FALSE)</f>
        <v>1</v>
      </c>
      <c r="F404" s="303">
        <f>VLOOKUP(C404,MUNR[],8,FALSE)</f>
        <v>7.5</v>
      </c>
    </row>
    <row r="405" spans="1:6" ht="16.5" thickTop="1" thickBot="1" x14ac:dyDescent="0.3">
      <c r="A405" s="502"/>
      <c r="B405" s="488"/>
      <c r="C405" s="264" t="s">
        <v>1339</v>
      </c>
      <c r="D405" s="302">
        <f>VLOOKUP(C405,MUNR[],3,FALSE)</f>
        <v>1</v>
      </c>
      <c r="E405" s="371">
        <f>VLOOKUP(C405,MUNR[],4,FALSE)</f>
        <v>1</v>
      </c>
      <c r="F405" s="303">
        <f>VLOOKUP(C405,MUNR[],8,FALSE)</f>
        <v>7.5</v>
      </c>
    </row>
    <row r="406" spans="1:6" ht="16.5" thickTop="1" thickBot="1" x14ac:dyDescent="0.3">
      <c r="A406" s="502"/>
      <c r="B406" s="488"/>
      <c r="C406" s="264" t="s">
        <v>1374</v>
      </c>
      <c r="D406" s="302">
        <f>VLOOKUP(C406,MUNR[],3,FALSE)</f>
        <v>1</v>
      </c>
      <c r="E406" s="371">
        <f>VLOOKUP(C406,MUNR[],4,FALSE)</f>
        <v>1</v>
      </c>
      <c r="F406" s="303">
        <f>VLOOKUP(C406,MUNR[],8,FALSE)</f>
        <v>7.5</v>
      </c>
    </row>
    <row r="407" spans="1:6" ht="16.5" thickTop="1" thickBot="1" x14ac:dyDescent="0.3">
      <c r="A407" s="502"/>
      <c r="B407" s="488"/>
      <c r="C407" s="264" t="s">
        <v>1407</v>
      </c>
      <c r="D407" s="302">
        <f>VLOOKUP(C407,MUNR[],3,FALSE)</f>
        <v>1</v>
      </c>
      <c r="E407" s="371">
        <f>VLOOKUP(C407,MUNR[],4,FALSE)</f>
        <v>1</v>
      </c>
      <c r="F407" s="303">
        <f>VLOOKUP(C407,MUNR[],8,FALSE)</f>
        <v>7.5</v>
      </c>
    </row>
    <row r="408" spans="1:6" ht="16.5" thickTop="1" thickBot="1" x14ac:dyDescent="0.3">
      <c r="A408" s="502"/>
      <c r="B408" s="488"/>
      <c r="C408" s="264" t="s">
        <v>1436</v>
      </c>
      <c r="D408" s="302">
        <f>VLOOKUP(C408,MUNR[],3,FALSE)</f>
        <v>1</v>
      </c>
      <c r="E408" s="371">
        <f>VLOOKUP(C408,MUNR[],4,FALSE)</f>
        <v>1</v>
      </c>
      <c r="F408" s="303">
        <f>VLOOKUP(C408,MUNR[],8,FALSE)</f>
        <v>7.5</v>
      </c>
    </row>
    <row r="409" spans="1:6" ht="16.5" thickTop="1" thickBot="1" x14ac:dyDescent="0.3">
      <c r="A409" s="502"/>
      <c r="B409" s="488"/>
      <c r="C409" s="264" t="s">
        <v>1459</v>
      </c>
      <c r="D409" s="302">
        <f>VLOOKUP(C409,MUNR[],3,FALSE)</f>
        <v>1</v>
      </c>
      <c r="E409" s="371">
        <f>VLOOKUP(C409,MUNR[],4,FALSE)</f>
        <v>1</v>
      </c>
      <c r="F409" s="303">
        <f>VLOOKUP(C409,MUNR[],8,FALSE)</f>
        <v>7.5</v>
      </c>
    </row>
    <row r="410" spans="1:6" ht="16.5" thickTop="1" thickBot="1" x14ac:dyDescent="0.3">
      <c r="A410" s="502"/>
      <c r="B410" s="491"/>
      <c r="C410" s="265" t="s">
        <v>1477</v>
      </c>
      <c r="D410" s="304">
        <f>VLOOKUP(C410,MUNR[],3,FALSE)</f>
        <v>1</v>
      </c>
      <c r="E410" s="372">
        <f>VLOOKUP(C410,MUNR[],4,FALSE)</f>
        <v>1</v>
      </c>
      <c r="F410" s="305">
        <f>VLOOKUP(C410,MUNR[],8,FALSE)</f>
        <v>7.5</v>
      </c>
    </row>
    <row r="411" spans="1:6" ht="30" thickTop="1" thickBot="1" x14ac:dyDescent="0.3">
      <c r="A411" s="502"/>
      <c r="B411" s="294" t="s">
        <v>239</v>
      </c>
      <c r="C411" s="295" t="s">
        <v>288</v>
      </c>
      <c r="D411" s="306">
        <f>VLOOKUP(C411,MUNR[],3,FALSE)</f>
        <v>2</v>
      </c>
      <c r="E411" s="306">
        <f>VLOOKUP(C411,MUNR[],4,FALSE)</f>
        <v>2</v>
      </c>
      <c r="F411" s="303">
        <f>VLOOKUP(C411,MUNR[],8,FALSE)</f>
        <v>25.14</v>
      </c>
    </row>
    <row r="412" spans="1:6" ht="16.5" thickTop="1" thickBot="1" x14ac:dyDescent="0.3">
      <c r="A412" s="502"/>
      <c r="B412" s="490" t="s">
        <v>204</v>
      </c>
      <c r="C412" s="268" t="s">
        <v>289</v>
      </c>
      <c r="D412" s="302">
        <f>VLOOKUP(C412,MUNR[],3,FALSE)</f>
        <v>1</v>
      </c>
      <c r="E412" s="371">
        <f>VLOOKUP(C412,MUNR[],4,FALSE)</f>
        <v>1</v>
      </c>
      <c r="F412" s="360">
        <f>VLOOKUP(C412,MUNR[],8,FALSE)</f>
        <v>5.65</v>
      </c>
    </row>
    <row r="413" spans="1:6" ht="16.5" thickTop="1" thickBot="1" x14ac:dyDescent="0.3">
      <c r="A413" s="502"/>
      <c r="B413" s="488"/>
      <c r="C413" s="264" t="s">
        <v>391</v>
      </c>
      <c r="D413" s="302">
        <f>VLOOKUP(C413,MUNR[],3,FALSE)</f>
        <v>1</v>
      </c>
      <c r="E413" s="371">
        <f>VLOOKUP(C413,MUNR[],4,FALSE)</f>
        <v>1</v>
      </c>
      <c r="F413" s="303">
        <f>VLOOKUP(C413,MUNR[],8,FALSE)</f>
        <v>5.65</v>
      </c>
    </row>
    <row r="414" spans="1:6" ht="16.5" thickTop="1" thickBot="1" x14ac:dyDescent="0.3">
      <c r="A414" s="502"/>
      <c r="B414" s="488"/>
      <c r="C414" s="264" t="s">
        <v>486</v>
      </c>
      <c r="D414" s="302">
        <f>VLOOKUP(C414,MUNR[],3,FALSE)</f>
        <v>1</v>
      </c>
      <c r="E414" s="371">
        <f>VLOOKUP(C414,MUNR[],4,FALSE)</f>
        <v>1</v>
      </c>
      <c r="F414" s="303">
        <f>VLOOKUP(C414,MUNR[],8,FALSE)</f>
        <v>5.65</v>
      </c>
    </row>
    <row r="415" spans="1:6" ht="16.5" thickTop="1" thickBot="1" x14ac:dyDescent="0.3">
      <c r="A415" s="502"/>
      <c r="B415" s="488"/>
      <c r="C415" s="264" t="s">
        <v>579</v>
      </c>
      <c r="D415" s="302">
        <f>VLOOKUP(C415,MUNR[],3,FALSE)</f>
        <v>1</v>
      </c>
      <c r="E415" s="371">
        <f>VLOOKUP(C415,MUNR[],4,FALSE)</f>
        <v>1</v>
      </c>
      <c r="F415" s="303">
        <f>VLOOKUP(C415,MUNR[],8,FALSE)</f>
        <v>5.65</v>
      </c>
    </row>
    <row r="416" spans="1:6" ht="16.5" thickTop="1" thickBot="1" x14ac:dyDescent="0.3">
      <c r="A416" s="502"/>
      <c r="B416" s="488"/>
      <c r="C416" s="264" t="s">
        <v>672</v>
      </c>
      <c r="D416" s="302">
        <f>VLOOKUP(C416,MUNR[],3,FALSE)</f>
        <v>1</v>
      </c>
      <c r="E416" s="371">
        <f>VLOOKUP(C416,MUNR[],4,FALSE)</f>
        <v>1</v>
      </c>
      <c r="F416" s="303">
        <f>VLOOKUP(C416,MUNR[],8,FALSE)</f>
        <v>5.65</v>
      </c>
    </row>
    <row r="417" spans="1:6" ht="16.5" thickTop="1" thickBot="1" x14ac:dyDescent="0.3">
      <c r="A417" s="502"/>
      <c r="B417" s="488"/>
      <c r="C417" s="264" t="s">
        <v>763</v>
      </c>
      <c r="D417" s="302">
        <f>VLOOKUP(C417,MUNR[],3,FALSE)</f>
        <v>1</v>
      </c>
      <c r="E417" s="371">
        <f>VLOOKUP(C417,MUNR[],4,FALSE)</f>
        <v>1</v>
      </c>
      <c r="F417" s="303">
        <f>VLOOKUP(C417,MUNR[],8,FALSE)</f>
        <v>5.65</v>
      </c>
    </row>
    <row r="418" spans="1:6" ht="16.5" thickTop="1" thickBot="1" x14ac:dyDescent="0.3">
      <c r="A418" s="502"/>
      <c r="B418" s="488"/>
      <c r="C418" s="264" t="s">
        <v>851</v>
      </c>
      <c r="D418" s="302">
        <f>VLOOKUP(C418,MUNR[],3,FALSE)</f>
        <v>1</v>
      </c>
      <c r="E418" s="371">
        <f>VLOOKUP(C418,MUNR[],4,FALSE)</f>
        <v>1</v>
      </c>
      <c r="F418" s="303">
        <f>VLOOKUP(C418,MUNR[],8,FALSE)</f>
        <v>5.65</v>
      </c>
    </row>
    <row r="419" spans="1:6" ht="16.5" thickTop="1" thickBot="1" x14ac:dyDescent="0.3">
      <c r="A419" s="502"/>
      <c r="B419" s="488"/>
      <c r="C419" s="264" t="s">
        <v>932</v>
      </c>
      <c r="D419" s="302">
        <f>VLOOKUP(C419,MUNR[],3,FALSE)</f>
        <v>1</v>
      </c>
      <c r="E419" s="371">
        <f>VLOOKUP(C419,MUNR[],4,FALSE)</f>
        <v>1</v>
      </c>
      <c r="F419" s="303">
        <f>VLOOKUP(C419,MUNR[],8,FALSE)</f>
        <v>5.65</v>
      </c>
    </row>
    <row r="420" spans="1:6" ht="16.5" thickTop="1" thickBot="1" x14ac:dyDescent="0.3">
      <c r="A420" s="502"/>
      <c r="B420" s="488"/>
      <c r="C420" s="264" t="s">
        <v>1009</v>
      </c>
      <c r="D420" s="302">
        <f>VLOOKUP(C420,MUNR[],3,FALSE)</f>
        <v>1</v>
      </c>
      <c r="E420" s="371">
        <f>VLOOKUP(C420,MUNR[],4,FALSE)</f>
        <v>1</v>
      </c>
      <c r="F420" s="303">
        <f>VLOOKUP(C420,MUNR[],8,FALSE)</f>
        <v>5.65</v>
      </c>
    </row>
    <row r="421" spans="1:6" ht="16.5" thickTop="1" thickBot="1" x14ac:dyDescent="0.3">
      <c r="A421" s="502"/>
      <c r="B421" s="488"/>
      <c r="C421" s="264" t="s">
        <v>1080</v>
      </c>
      <c r="D421" s="302">
        <f>VLOOKUP(C421,MUNR[],3,FALSE)</f>
        <v>1</v>
      </c>
      <c r="E421" s="371">
        <f>VLOOKUP(C421,MUNR[],4,FALSE)</f>
        <v>1</v>
      </c>
      <c r="F421" s="303">
        <f>VLOOKUP(C421,MUNR[],8,FALSE)</f>
        <v>5.65</v>
      </c>
    </row>
    <row r="422" spans="1:6" ht="16.5" thickTop="1" thickBot="1" x14ac:dyDescent="0.3">
      <c r="A422" s="502"/>
      <c r="B422" s="491"/>
      <c r="C422" s="265" t="s">
        <v>1146</v>
      </c>
      <c r="D422" s="304">
        <f>VLOOKUP(C422,MUNR[],3,FALSE)</f>
        <v>1</v>
      </c>
      <c r="E422" s="372">
        <f>VLOOKUP(C422,MUNR[],4,FALSE)</f>
        <v>1</v>
      </c>
      <c r="F422" s="305">
        <f>VLOOKUP(C422,MUNR[],8,FALSE)</f>
        <v>5.65</v>
      </c>
    </row>
    <row r="423" spans="1:6" ht="16.5" thickTop="1" thickBot="1" x14ac:dyDescent="0.3">
      <c r="A423" s="502"/>
      <c r="B423" s="490" t="s">
        <v>3555</v>
      </c>
      <c r="C423" s="268" t="s">
        <v>290</v>
      </c>
      <c r="D423" s="302">
        <f>VLOOKUP(C423,MUNR[],3,FALSE)</f>
        <v>0.3</v>
      </c>
      <c r="E423" s="302">
        <f>VLOOKUP(C423,MUNR[],4,FALSE)</f>
        <v>0.80000001192092896</v>
      </c>
      <c r="F423" s="303">
        <f>VLOOKUP(C423,MUNR[],8,FALSE)</f>
        <v>4.99</v>
      </c>
    </row>
    <row r="424" spans="1:6" ht="16.5" thickTop="1" thickBot="1" x14ac:dyDescent="0.3">
      <c r="A424" s="502"/>
      <c r="B424" s="488"/>
      <c r="C424" s="264" t="s">
        <v>392</v>
      </c>
      <c r="D424" s="302">
        <f>VLOOKUP(C424,MUNR[],3,FALSE)</f>
        <v>0.3</v>
      </c>
      <c r="E424" s="302">
        <f>VLOOKUP(C424,MUNR[],4,FALSE)</f>
        <v>0.80000001192092896</v>
      </c>
      <c r="F424" s="303">
        <f>VLOOKUP(C424,MUNR[],8,FALSE)</f>
        <v>4.99</v>
      </c>
    </row>
    <row r="425" spans="1:6" ht="16.5" thickTop="1" thickBot="1" x14ac:dyDescent="0.3">
      <c r="A425" s="502"/>
      <c r="B425" s="488"/>
      <c r="C425" s="264" t="s">
        <v>487</v>
      </c>
      <c r="D425" s="302">
        <f>VLOOKUP(C425,MUNR[],3,FALSE)</f>
        <v>0.3</v>
      </c>
      <c r="E425" s="302">
        <f>VLOOKUP(C425,MUNR[],4,FALSE)</f>
        <v>0.80000001192092896</v>
      </c>
      <c r="F425" s="303">
        <f>VLOOKUP(C425,MUNR[],8,FALSE)</f>
        <v>4.99</v>
      </c>
    </row>
    <row r="426" spans="1:6" ht="16.5" thickTop="1" thickBot="1" x14ac:dyDescent="0.3">
      <c r="A426" s="502"/>
      <c r="B426" s="488"/>
      <c r="C426" s="264" t="s">
        <v>580</v>
      </c>
      <c r="D426" s="302">
        <f>VLOOKUP(C426,MUNR[],3,FALSE)</f>
        <v>0.3</v>
      </c>
      <c r="E426" s="302">
        <f>VLOOKUP(C426,MUNR[],4,FALSE)</f>
        <v>0.80000001192092896</v>
      </c>
      <c r="F426" s="303">
        <f>VLOOKUP(C426,MUNR[],8,FALSE)</f>
        <v>4.99</v>
      </c>
    </row>
    <row r="427" spans="1:6" ht="16.5" thickTop="1" thickBot="1" x14ac:dyDescent="0.3">
      <c r="A427" s="502"/>
      <c r="B427" s="488"/>
      <c r="C427" s="264" t="s">
        <v>673</v>
      </c>
      <c r="D427" s="302">
        <f>VLOOKUP(C427,MUNR[],3,FALSE)</f>
        <v>0.3</v>
      </c>
      <c r="E427" s="302">
        <f>VLOOKUP(C427,MUNR[],4,FALSE)</f>
        <v>0.80000001192092896</v>
      </c>
      <c r="F427" s="303">
        <f>VLOOKUP(C427,MUNR[],8,FALSE)</f>
        <v>4.99</v>
      </c>
    </row>
    <row r="428" spans="1:6" ht="16.5" thickTop="1" thickBot="1" x14ac:dyDescent="0.3">
      <c r="A428" s="502"/>
      <c r="B428" s="488"/>
      <c r="C428" s="264" t="s">
        <v>764</v>
      </c>
      <c r="D428" s="302">
        <f>VLOOKUP(C428,MUNR[],3,FALSE)</f>
        <v>0.3</v>
      </c>
      <c r="E428" s="302">
        <f>VLOOKUP(C428,MUNR[],4,FALSE)</f>
        <v>0.80000001192092896</v>
      </c>
      <c r="F428" s="303">
        <f>VLOOKUP(C428,MUNR[],8,FALSE)</f>
        <v>4.99</v>
      </c>
    </row>
    <row r="429" spans="1:6" ht="16.5" thickTop="1" thickBot="1" x14ac:dyDescent="0.3">
      <c r="A429" s="502"/>
      <c r="B429" s="488"/>
      <c r="C429" s="264" t="s">
        <v>852</v>
      </c>
      <c r="D429" s="302">
        <f>VLOOKUP(C429,MUNR[],3,FALSE)</f>
        <v>0.3</v>
      </c>
      <c r="E429" s="302">
        <f>VLOOKUP(C429,MUNR[],4,FALSE)</f>
        <v>0.80000001192092896</v>
      </c>
      <c r="F429" s="303">
        <f>VLOOKUP(C429,MUNR[],8,FALSE)</f>
        <v>4.99</v>
      </c>
    </row>
    <row r="430" spans="1:6" ht="16.5" thickTop="1" thickBot="1" x14ac:dyDescent="0.3">
      <c r="A430" s="502"/>
      <c r="B430" s="488"/>
      <c r="C430" s="264" t="s">
        <v>933</v>
      </c>
      <c r="D430" s="302">
        <f>VLOOKUP(C430,MUNR[],3,FALSE)</f>
        <v>0.3</v>
      </c>
      <c r="E430" s="302">
        <f>VLOOKUP(C430,MUNR[],4,FALSE)</f>
        <v>0.80000001192092896</v>
      </c>
      <c r="F430" s="303">
        <f>VLOOKUP(C430,MUNR[],8,FALSE)</f>
        <v>4.4800000000000004</v>
      </c>
    </row>
    <row r="431" spans="1:6" ht="16.5" thickTop="1" thickBot="1" x14ac:dyDescent="0.3">
      <c r="A431" s="502"/>
      <c r="B431" s="488"/>
      <c r="C431" s="264" t="s">
        <v>1010</v>
      </c>
      <c r="D431" s="302">
        <f>VLOOKUP(C431,MUNR[],3,FALSE)</f>
        <v>0.3</v>
      </c>
      <c r="E431" s="302">
        <f>VLOOKUP(C431,MUNR[],4,FALSE)</f>
        <v>0.80000001192092896</v>
      </c>
      <c r="F431" s="303">
        <f>VLOOKUP(C431,MUNR[],8,FALSE)</f>
        <v>4.99</v>
      </c>
    </row>
    <row r="432" spans="1:6" ht="16.5" thickTop="1" thickBot="1" x14ac:dyDescent="0.3">
      <c r="A432" s="502"/>
      <c r="B432" s="491"/>
      <c r="C432" s="265" t="s">
        <v>1081</v>
      </c>
      <c r="D432" s="304">
        <f>VLOOKUP(C432,MUNR[],3,FALSE)</f>
        <v>0.3</v>
      </c>
      <c r="E432" s="304">
        <f>VLOOKUP(C432,MUNR[],4,FALSE)</f>
        <v>0.80000001192092896</v>
      </c>
      <c r="F432" s="303">
        <f>VLOOKUP(C432,MUNR[],8,FALSE)</f>
        <v>4.99</v>
      </c>
    </row>
    <row r="433" spans="1:6" ht="16.5" thickTop="1" thickBot="1" x14ac:dyDescent="0.3">
      <c r="A433" s="502"/>
      <c r="B433" s="487" t="s">
        <v>230</v>
      </c>
      <c r="C433" s="268" t="s">
        <v>291</v>
      </c>
      <c r="D433" s="302">
        <f>VLOOKUP(C433,MUNR[],3,FALSE)</f>
        <v>0.3</v>
      </c>
      <c r="E433" s="302">
        <f>VLOOKUP(C433,MUNR[],4,FALSE)</f>
        <v>0.80000001192092896</v>
      </c>
      <c r="F433" s="360">
        <f>VLOOKUP(C433,MUNR[],8,FALSE)</f>
        <v>4.7300000000000004</v>
      </c>
    </row>
    <row r="434" spans="1:6" ht="16.5" thickTop="1" thickBot="1" x14ac:dyDescent="0.3">
      <c r="A434" s="502"/>
      <c r="B434" s="488"/>
      <c r="C434" s="264" t="s">
        <v>393</v>
      </c>
      <c r="D434" s="302">
        <f>VLOOKUP(C434,MUNR[],3,FALSE)</f>
        <v>0.3</v>
      </c>
      <c r="E434" s="302">
        <f>VLOOKUP(C434,MUNR[],4,FALSE)</f>
        <v>0.80000001192092896</v>
      </c>
      <c r="F434" s="303">
        <f>VLOOKUP(C434,MUNR[],8,FALSE)</f>
        <v>4.7300000000000004</v>
      </c>
    </row>
    <row r="435" spans="1:6" ht="16.5" thickTop="1" thickBot="1" x14ac:dyDescent="0.3">
      <c r="A435" s="502"/>
      <c r="B435" s="488"/>
      <c r="C435" s="264" t="s">
        <v>488</v>
      </c>
      <c r="D435" s="302">
        <f>VLOOKUP(C435,MUNR[],3,FALSE)</f>
        <v>0.3</v>
      </c>
      <c r="E435" s="302">
        <f>VLOOKUP(C435,MUNR[],4,FALSE)</f>
        <v>0.80000001192092896</v>
      </c>
      <c r="F435" s="303">
        <f>VLOOKUP(C435,MUNR[],8,FALSE)</f>
        <v>4.7300000000000004</v>
      </c>
    </row>
    <row r="436" spans="1:6" ht="16.5" thickTop="1" thickBot="1" x14ac:dyDescent="0.3">
      <c r="A436" s="502"/>
      <c r="B436" s="488"/>
      <c r="C436" s="264" t="s">
        <v>581</v>
      </c>
      <c r="D436" s="302">
        <f>VLOOKUP(C436,MUNR[],3,FALSE)</f>
        <v>0.3</v>
      </c>
      <c r="E436" s="302">
        <f>VLOOKUP(C436,MUNR[],4,FALSE)</f>
        <v>0.80000001192092896</v>
      </c>
      <c r="F436" s="303">
        <f>VLOOKUP(C436,MUNR[],8,FALSE)</f>
        <v>4.7300000000000004</v>
      </c>
    </row>
    <row r="437" spans="1:6" ht="16.5" thickTop="1" thickBot="1" x14ac:dyDescent="0.3">
      <c r="A437" s="502"/>
      <c r="B437" s="488"/>
      <c r="C437" s="264" t="s">
        <v>674</v>
      </c>
      <c r="D437" s="302">
        <f>VLOOKUP(C437,MUNR[],3,FALSE)</f>
        <v>0.3</v>
      </c>
      <c r="E437" s="302">
        <f>VLOOKUP(C437,MUNR[],4,FALSE)</f>
        <v>0.80000001192092896</v>
      </c>
      <c r="F437" s="303">
        <f>VLOOKUP(C437,MUNR[],8,FALSE)</f>
        <v>4.7300000000000004</v>
      </c>
    </row>
    <row r="438" spans="1:6" ht="16.5" thickTop="1" thickBot="1" x14ac:dyDescent="0.3">
      <c r="A438" s="502"/>
      <c r="B438" s="488"/>
      <c r="C438" s="264" t="s">
        <v>765</v>
      </c>
      <c r="D438" s="302">
        <f>VLOOKUP(C438,MUNR[],3,FALSE)</f>
        <v>0.3</v>
      </c>
      <c r="E438" s="302">
        <f>VLOOKUP(C438,MUNR[],4,FALSE)</f>
        <v>0.80000001192092896</v>
      </c>
      <c r="F438" s="303">
        <f>VLOOKUP(C438,MUNR[],8,FALSE)</f>
        <v>4.7300000000000004</v>
      </c>
    </row>
    <row r="439" spans="1:6" ht="16.5" thickTop="1" thickBot="1" x14ac:dyDescent="0.3">
      <c r="A439" s="502"/>
      <c r="B439" s="488"/>
      <c r="C439" s="264" t="s">
        <v>853</v>
      </c>
      <c r="D439" s="302">
        <f>VLOOKUP(C439,MUNR[],3,FALSE)</f>
        <v>0.3</v>
      </c>
      <c r="E439" s="302">
        <f>VLOOKUP(C439,MUNR[],4,FALSE)</f>
        <v>0.80000001192092896</v>
      </c>
      <c r="F439" s="303">
        <f>VLOOKUP(C439,MUNR[],8,FALSE)</f>
        <v>4.7300000000000004</v>
      </c>
    </row>
    <row r="440" spans="1:6" ht="16.5" thickTop="1" thickBot="1" x14ac:dyDescent="0.3">
      <c r="A440" s="502"/>
      <c r="B440" s="488"/>
      <c r="C440" s="264" t="s">
        <v>934</v>
      </c>
      <c r="D440" s="302">
        <f>VLOOKUP(C440,MUNR[],3,FALSE)</f>
        <v>0.3</v>
      </c>
      <c r="E440" s="302">
        <f>VLOOKUP(C440,MUNR[],4,FALSE)</f>
        <v>0.80000001192092896</v>
      </c>
      <c r="F440" s="303">
        <f>VLOOKUP(C440,MUNR[],8,FALSE)</f>
        <v>4.7300000000000004</v>
      </c>
    </row>
    <row r="441" spans="1:6" ht="16.5" thickTop="1" thickBot="1" x14ac:dyDescent="0.3">
      <c r="A441" s="502"/>
      <c r="B441" s="488"/>
      <c r="C441" s="264" t="s">
        <v>1011</v>
      </c>
      <c r="D441" s="302">
        <f>VLOOKUP(C441,MUNR[],3,FALSE)</f>
        <v>0.3</v>
      </c>
      <c r="E441" s="302">
        <f>VLOOKUP(C441,MUNR[],4,FALSE)</f>
        <v>0.80000001192092896</v>
      </c>
      <c r="F441" s="303">
        <f>VLOOKUP(C441,MUNR[],8,FALSE)</f>
        <v>4.7300000000000004</v>
      </c>
    </row>
    <row r="442" spans="1:6" ht="16.5" thickTop="1" thickBot="1" x14ac:dyDescent="0.3">
      <c r="A442" s="502"/>
      <c r="B442" s="488"/>
      <c r="C442" s="264" t="s">
        <v>1082</v>
      </c>
      <c r="D442" s="302">
        <f>VLOOKUP(C442,MUNR[],3,FALSE)</f>
        <v>0.3</v>
      </c>
      <c r="E442" s="302">
        <f>VLOOKUP(C442,MUNR[],4,FALSE)</f>
        <v>0.80000001192092896</v>
      </c>
      <c r="F442" s="303">
        <f>VLOOKUP(C442,MUNR[],8,FALSE)</f>
        <v>4.7300000000000004</v>
      </c>
    </row>
    <row r="443" spans="1:6" ht="16.5" thickTop="1" thickBot="1" x14ac:dyDescent="0.3">
      <c r="A443" s="502"/>
      <c r="B443" s="488"/>
      <c r="C443" s="264" t="s">
        <v>1147</v>
      </c>
      <c r="D443" s="302">
        <f>VLOOKUP(C443,MUNR[],3,FALSE)</f>
        <v>0.3</v>
      </c>
      <c r="E443" s="302">
        <f>VLOOKUP(C443,MUNR[],4,FALSE)</f>
        <v>0.80000001192092896</v>
      </c>
      <c r="F443" s="303">
        <f>VLOOKUP(C443,MUNR[],8,FALSE)</f>
        <v>4.7300000000000004</v>
      </c>
    </row>
    <row r="444" spans="1:6" ht="16.5" thickTop="1" thickBot="1" x14ac:dyDescent="0.3">
      <c r="A444" s="502"/>
      <c r="B444" s="488"/>
      <c r="C444" s="264" t="s">
        <v>1202</v>
      </c>
      <c r="D444" s="302">
        <f>VLOOKUP(C444,MUNR[],3,FALSE)</f>
        <v>0.3</v>
      </c>
      <c r="E444" s="302">
        <f>VLOOKUP(C444,MUNR[],4,FALSE)</f>
        <v>0.80000001192092896</v>
      </c>
      <c r="F444" s="303">
        <f>VLOOKUP(C444,MUNR[],8,FALSE)</f>
        <v>4.7300000000000004</v>
      </c>
    </row>
    <row r="445" spans="1:6" ht="16.5" thickTop="1" thickBot="1" x14ac:dyDescent="0.3">
      <c r="A445" s="502"/>
      <c r="B445" s="489"/>
      <c r="C445" s="265" t="s">
        <v>1252</v>
      </c>
      <c r="D445" s="304">
        <f>VLOOKUP(C445,MUNR[],3,FALSE)</f>
        <v>0.3</v>
      </c>
      <c r="E445" s="304">
        <f>VLOOKUP(C445,MUNR[],4,FALSE)</f>
        <v>0.80000001192092896</v>
      </c>
      <c r="F445" s="305">
        <f>VLOOKUP(C445,MUNR[],8,FALSE)</f>
        <v>4.7300000000000004</v>
      </c>
    </row>
    <row r="446" spans="1:6" ht="16.5" thickTop="1" thickBot="1" x14ac:dyDescent="0.3">
      <c r="A446" s="502"/>
      <c r="B446" s="490" t="s">
        <v>157</v>
      </c>
      <c r="C446" s="268" t="s">
        <v>292</v>
      </c>
      <c r="D446" s="302">
        <f>VLOOKUP(C446,MUNR[],3,FALSE)</f>
        <v>0.3</v>
      </c>
      <c r="E446" s="302">
        <f>VLOOKUP(C446,MUNR[],4,FALSE)</f>
        <v>0.80000001192092896</v>
      </c>
      <c r="F446" s="303">
        <f>VLOOKUP(C446,MUNR[],8,FALSE)</f>
        <v>5.47</v>
      </c>
    </row>
    <row r="447" spans="1:6" ht="16.5" thickTop="1" thickBot="1" x14ac:dyDescent="0.3">
      <c r="A447" s="502"/>
      <c r="B447" s="488"/>
      <c r="C447" s="264" t="s">
        <v>394</v>
      </c>
      <c r="D447" s="302">
        <f>VLOOKUP(C447,MUNR[],3,FALSE)</f>
        <v>0.3</v>
      </c>
      <c r="E447" s="302">
        <f>VLOOKUP(C447,MUNR[],4,FALSE)</f>
        <v>0.80000001192092896</v>
      </c>
      <c r="F447" s="303">
        <f>VLOOKUP(C447,MUNR[],8,FALSE)</f>
        <v>5.47</v>
      </c>
    </row>
    <row r="448" spans="1:6" ht="16.5" thickTop="1" thickBot="1" x14ac:dyDescent="0.3">
      <c r="A448" s="502"/>
      <c r="B448" s="488"/>
      <c r="C448" s="264" t="s">
        <v>489</v>
      </c>
      <c r="D448" s="302">
        <f>VLOOKUP(C448,MUNR[],3,FALSE)</f>
        <v>0.3</v>
      </c>
      <c r="E448" s="302">
        <f>VLOOKUP(C448,MUNR[],4,FALSE)</f>
        <v>0.80000001192092896</v>
      </c>
      <c r="F448" s="303">
        <f>VLOOKUP(C448,MUNR[],8,FALSE)</f>
        <v>5.47</v>
      </c>
    </row>
    <row r="449" spans="1:6" ht="16.5" thickTop="1" thickBot="1" x14ac:dyDescent="0.3">
      <c r="A449" s="502"/>
      <c r="B449" s="488"/>
      <c r="C449" s="264" t="s">
        <v>582</v>
      </c>
      <c r="D449" s="302">
        <f>VLOOKUP(C449,MUNR[],3,FALSE)</f>
        <v>0.3</v>
      </c>
      <c r="E449" s="302">
        <f>VLOOKUP(C449,MUNR[],4,FALSE)</f>
        <v>0.80000001192092896</v>
      </c>
      <c r="F449" s="303">
        <f>VLOOKUP(C449,MUNR[],8,FALSE)</f>
        <v>5.47</v>
      </c>
    </row>
    <row r="450" spans="1:6" ht="16.5" thickTop="1" thickBot="1" x14ac:dyDescent="0.3">
      <c r="A450" s="502"/>
      <c r="B450" s="488"/>
      <c r="C450" s="264" t="s">
        <v>675</v>
      </c>
      <c r="D450" s="302">
        <f>VLOOKUP(C450,MUNR[],3,FALSE)</f>
        <v>0.3</v>
      </c>
      <c r="E450" s="302">
        <f>VLOOKUP(C450,MUNR[],4,FALSE)</f>
        <v>0.80000001192092896</v>
      </c>
      <c r="F450" s="303">
        <f>VLOOKUP(C450,MUNR[],8,FALSE)</f>
        <v>5.47</v>
      </c>
    </row>
    <row r="451" spans="1:6" ht="16.5" thickTop="1" thickBot="1" x14ac:dyDescent="0.3">
      <c r="A451" s="502"/>
      <c r="B451" s="488"/>
      <c r="C451" s="264" t="s">
        <v>766</v>
      </c>
      <c r="D451" s="302">
        <f>VLOOKUP(C451,MUNR[],3,FALSE)</f>
        <v>0.3</v>
      </c>
      <c r="E451" s="302">
        <f>VLOOKUP(C451,MUNR[],4,FALSE)</f>
        <v>0.80000001192092896</v>
      </c>
      <c r="F451" s="303">
        <f>VLOOKUP(C451,MUNR[],8,FALSE)</f>
        <v>5.47</v>
      </c>
    </row>
    <row r="452" spans="1:6" ht="16.5" thickTop="1" thickBot="1" x14ac:dyDescent="0.3">
      <c r="A452" s="502"/>
      <c r="B452" s="488"/>
      <c r="C452" s="264" t="s">
        <v>854</v>
      </c>
      <c r="D452" s="302">
        <f>VLOOKUP(C452,MUNR[],3,FALSE)</f>
        <v>0.3</v>
      </c>
      <c r="E452" s="302">
        <f>VLOOKUP(C452,MUNR[],4,FALSE)</f>
        <v>0.80000001192092896</v>
      </c>
      <c r="F452" s="303">
        <f>VLOOKUP(C452,MUNR[],8,FALSE)</f>
        <v>5.47</v>
      </c>
    </row>
    <row r="453" spans="1:6" ht="16.5" thickTop="1" thickBot="1" x14ac:dyDescent="0.3">
      <c r="A453" s="502"/>
      <c r="B453" s="488"/>
      <c r="C453" s="264" t="s">
        <v>935</v>
      </c>
      <c r="D453" s="302">
        <f>VLOOKUP(C453,MUNR[],3,FALSE)</f>
        <v>0.3</v>
      </c>
      <c r="E453" s="302">
        <f>VLOOKUP(C453,MUNR[],4,FALSE)</f>
        <v>0.80000001192092896</v>
      </c>
      <c r="F453" s="303">
        <f>VLOOKUP(C453,MUNR[],8,FALSE)</f>
        <v>5.47</v>
      </c>
    </row>
    <row r="454" spans="1:6" ht="16.5" thickTop="1" thickBot="1" x14ac:dyDescent="0.3">
      <c r="A454" s="502"/>
      <c r="B454" s="488"/>
      <c r="C454" s="264" t="s">
        <v>1012</v>
      </c>
      <c r="D454" s="302">
        <f>VLOOKUP(C454,MUNR[],3,FALSE)</f>
        <v>0.3</v>
      </c>
      <c r="E454" s="302">
        <f>VLOOKUP(C454,MUNR[],4,FALSE)</f>
        <v>0.80000001192092896</v>
      </c>
      <c r="F454" s="303">
        <f>VLOOKUP(C454,MUNR[],8,FALSE)</f>
        <v>5.47</v>
      </c>
    </row>
    <row r="455" spans="1:6" ht="16.5" thickTop="1" thickBot="1" x14ac:dyDescent="0.3">
      <c r="A455" s="502"/>
      <c r="B455" s="488"/>
      <c r="C455" s="264" t="s">
        <v>1083</v>
      </c>
      <c r="D455" s="302">
        <f>VLOOKUP(C455,MUNR[],3,FALSE)</f>
        <v>0.3</v>
      </c>
      <c r="E455" s="302">
        <f>VLOOKUP(C455,MUNR[],4,FALSE)</f>
        <v>0.80000001192092896</v>
      </c>
      <c r="F455" s="303">
        <f>VLOOKUP(C455,MUNR[],8,FALSE)</f>
        <v>5.47</v>
      </c>
    </row>
    <row r="456" spans="1:6" ht="16.5" thickTop="1" thickBot="1" x14ac:dyDescent="0.3">
      <c r="A456" s="502"/>
      <c r="B456" s="488"/>
      <c r="C456" s="264" t="s">
        <v>1148</v>
      </c>
      <c r="D456" s="302">
        <f>VLOOKUP(C456,MUNR[],3,FALSE)</f>
        <v>0.3</v>
      </c>
      <c r="E456" s="302">
        <f>VLOOKUP(C456,MUNR[],4,FALSE)</f>
        <v>0.80000001192092896</v>
      </c>
      <c r="F456" s="303">
        <f>VLOOKUP(C456,MUNR[],8,FALSE)</f>
        <v>5.47</v>
      </c>
    </row>
    <row r="457" spans="1:6" ht="16.5" thickTop="1" thickBot="1" x14ac:dyDescent="0.3">
      <c r="A457" s="502"/>
      <c r="B457" s="488"/>
      <c r="C457" s="264" t="s">
        <v>1203</v>
      </c>
      <c r="D457" s="302">
        <f>VLOOKUP(C457,MUNR[],3,FALSE)</f>
        <v>0.3</v>
      </c>
      <c r="E457" s="302">
        <f>VLOOKUP(C457,MUNR[],4,FALSE)</f>
        <v>0.80000001192092896</v>
      </c>
      <c r="F457" s="303">
        <f>VLOOKUP(C457,MUNR[],8,FALSE)</f>
        <v>5.47</v>
      </c>
    </row>
    <row r="458" spans="1:6" ht="16.5" thickTop="1" thickBot="1" x14ac:dyDescent="0.3">
      <c r="A458" s="502"/>
      <c r="B458" s="488"/>
      <c r="C458" s="264" t="s">
        <v>1253</v>
      </c>
      <c r="D458" s="302">
        <f>VLOOKUP(C458,MUNR[],3,FALSE)</f>
        <v>0.3</v>
      </c>
      <c r="E458" s="302">
        <f>VLOOKUP(C458,MUNR[],4,FALSE)</f>
        <v>0.80000001192092896</v>
      </c>
      <c r="F458" s="303">
        <f>VLOOKUP(C458,MUNR[],8,FALSE)</f>
        <v>5.47</v>
      </c>
    </row>
    <row r="459" spans="1:6" ht="16.5" thickTop="1" thickBot="1" x14ac:dyDescent="0.3">
      <c r="A459" s="502"/>
      <c r="B459" s="488"/>
      <c r="C459" s="264" t="s">
        <v>1298</v>
      </c>
      <c r="D459" s="302">
        <f>VLOOKUP(C459,MUNR[],3,FALSE)</f>
        <v>0.3</v>
      </c>
      <c r="E459" s="302">
        <f>VLOOKUP(C459,MUNR[],4,FALSE)</f>
        <v>0.80000001192092896</v>
      </c>
      <c r="F459" s="303">
        <f>VLOOKUP(C459,MUNR[],8,FALSE)</f>
        <v>5.47</v>
      </c>
    </row>
    <row r="460" spans="1:6" ht="16.5" thickTop="1" thickBot="1" x14ac:dyDescent="0.3">
      <c r="A460" s="502"/>
      <c r="B460" s="488"/>
      <c r="C460" s="264" t="s">
        <v>1340</v>
      </c>
      <c r="D460" s="302">
        <f>VLOOKUP(C460,MUNR[],3,FALSE)</f>
        <v>0.3</v>
      </c>
      <c r="E460" s="302">
        <f>VLOOKUP(C460,MUNR[],4,FALSE)</f>
        <v>0.80000001192092896</v>
      </c>
      <c r="F460" s="303">
        <f>VLOOKUP(C460,MUNR[],8,FALSE)</f>
        <v>5.47</v>
      </c>
    </row>
    <row r="461" spans="1:6" ht="16.5" thickTop="1" thickBot="1" x14ac:dyDescent="0.3">
      <c r="A461" s="502"/>
      <c r="B461" s="491"/>
      <c r="C461" s="265" t="s">
        <v>1375</v>
      </c>
      <c r="D461" s="304">
        <f>VLOOKUP(C461,MUNR[],3,FALSE)</f>
        <v>0.3</v>
      </c>
      <c r="E461" s="304">
        <f>VLOOKUP(C461,MUNR[],4,FALSE)</f>
        <v>0.80000001192092896</v>
      </c>
      <c r="F461" s="303">
        <f>VLOOKUP(C461,MUNR[],8,FALSE)</f>
        <v>5.47</v>
      </c>
    </row>
    <row r="462" spans="1:6" ht="16.5" thickTop="1" thickBot="1" x14ac:dyDescent="0.3">
      <c r="A462" s="502"/>
      <c r="B462" s="487" t="s">
        <v>218</v>
      </c>
      <c r="C462" s="268" t="s">
        <v>293</v>
      </c>
      <c r="D462" s="302">
        <f>VLOOKUP(C462,MUNR[],3,FALSE)</f>
        <v>0.3</v>
      </c>
      <c r="E462" s="371">
        <f>VLOOKUP(C462,MUNR[],4,FALSE)</f>
        <v>0.80000001192092896</v>
      </c>
      <c r="F462" s="360">
        <f>VLOOKUP(C462,MUNR[],8,FALSE)</f>
        <v>2.87</v>
      </c>
    </row>
    <row r="463" spans="1:6" ht="16.5" thickTop="1" thickBot="1" x14ac:dyDescent="0.3">
      <c r="A463" s="502"/>
      <c r="B463" s="488"/>
      <c r="C463" s="293" t="s">
        <v>395</v>
      </c>
      <c r="D463" s="302">
        <f>VLOOKUP(C463,MUNR[],3,FALSE)</f>
        <v>0.3</v>
      </c>
      <c r="E463" s="371">
        <f>VLOOKUP(C463,MUNR[],4,FALSE)</f>
        <v>0.80000001192092896</v>
      </c>
      <c r="F463" s="303">
        <f>VLOOKUP(C463,MUNR[],8,FALSE)</f>
        <v>2.87</v>
      </c>
    </row>
    <row r="464" spans="1:6" ht="16.5" thickTop="1" thickBot="1" x14ac:dyDescent="0.3">
      <c r="A464" s="502"/>
      <c r="B464" s="488"/>
      <c r="C464" s="264" t="s">
        <v>490</v>
      </c>
      <c r="D464" s="302">
        <f>VLOOKUP(C464,MUNR[],3,FALSE)</f>
        <v>0.3</v>
      </c>
      <c r="E464" s="371">
        <f>VLOOKUP(C464,MUNR[],4,FALSE)</f>
        <v>0.80000001192092896</v>
      </c>
      <c r="F464" s="303">
        <f>VLOOKUP(C464,MUNR[],8,FALSE)</f>
        <v>2.87</v>
      </c>
    </row>
    <row r="465" spans="1:6" ht="16.5" thickTop="1" thickBot="1" x14ac:dyDescent="0.3">
      <c r="A465" s="502"/>
      <c r="B465" s="488"/>
      <c r="C465" s="264" t="s">
        <v>583</v>
      </c>
      <c r="D465" s="302">
        <f>VLOOKUP(C465,MUNR[],3,FALSE)</f>
        <v>0.3</v>
      </c>
      <c r="E465" s="371">
        <f>VLOOKUP(C465,MUNR[],4,FALSE)</f>
        <v>0.80000001192092896</v>
      </c>
      <c r="F465" s="303">
        <f>VLOOKUP(C465,MUNR[],8,FALSE)</f>
        <v>2.87</v>
      </c>
    </row>
    <row r="466" spans="1:6" ht="16.5" thickTop="1" thickBot="1" x14ac:dyDescent="0.3">
      <c r="A466" s="502"/>
      <c r="B466" s="488"/>
      <c r="C466" s="264" t="s">
        <v>676</v>
      </c>
      <c r="D466" s="302">
        <f>VLOOKUP(C466,MUNR[],3,FALSE)</f>
        <v>0.3</v>
      </c>
      <c r="E466" s="371">
        <f>VLOOKUP(C466,MUNR[],4,FALSE)</f>
        <v>0.80000001192092896</v>
      </c>
      <c r="F466" s="303">
        <f>VLOOKUP(C466,MUNR[],8,FALSE)</f>
        <v>2.87</v>
      </c>
    </row>
    <row r="467" spans="1:6" ht="16.5" thickTop="1" thickBot="1" x14ac:dyDescent="0.3">
      <c r="A467" s="502"/>
      <c r="B467" s="488"/>
      <c r="C467" s="264" t="s">
        <v>767</v>
      </c>
      <c r="D467" s="302">
        <f>VLOOKUP(C467,MUNR[],3,FALSE)</f>
        <v>0.3</v>
      </c>
      <c r="E467" s="371">
        <f>VLOOKUP(C467,MUNR[],4,FALSE)</f>
        <v>0.80000001192092896</v>
      </c>
      <c r="F467" s="303">
        <f>VLOOKUP(C467,MUNR[],8,FALSE)</f>
        <v>2.87</v>
      </c>
    </row>
    <row r="468" spans="1:6" ht="16.5" thickTop="1" thickBot="1" x14ac:dyDescent="0.3">
      <c r="A468" s="502"/>
      <c r="B468" s="488"/>
      <c r="C468" s="264" t="s">
        <v>855</v>
      </c>
      <c r="D468" s="302">
        <f>VLOOKUP(C468,MUNR[],3,FALSE)</f>
        <v>0.3</v>
      </c>
      <c r="E468" s="371">
        <f>VLOOKUP(C468,MUNR[],4,FALSE)</f>
        <v>0.80000001192092896</v>
      </c>
      <c r="F468" s="303">
        <f>VLOOKUP(C468,MUNR[],8,FALSE)</f>
        <v>2.87</v>
      </c>
    </row>
    <row r="469" spans="1:6" ht="16.5" thickTop="1" thickBot="1" x14ac:dyDescent="0.3">
      <c r="A469" s="502"/>
      <c r="B469" s="488"/>
      <c r="C469" s="264" t="s">
        <v>936</v>
      </c>
      <c r="D469" s="302">
        <f>VLOOKUP(C469,MUNR[],3,FALSE)</f>
        <v>0.3</v>
      </c>
      <c r="E469" s="371">
        <f>VLOOKUP(C469,MUNR[],4,FALSE)</f>
        <v>0.80000001192092896</v>
      </c>
      <c r="F469" s="303">
        <f>VLOOKUP(C469,MUNR[],8,FALSE)</f>
        <v>2.87</v>
      </c>
    </row>
    <row r="470" spans="1:6" ht="16.5" thickTop="1" thickBot="1" x14ac:dyDescent="0.3">
      <c r="A470" s="502"/>
      <c r="B470" s="488"/>
      <c r="C470" s="264" t="s">
        <v>1013</v>
      </c>
      <c r="D470" s="302">
        <f>VLOOKUP(C470,MUNR[],3,FALSE)</f>
        <v>0.3</v>
      </c>
      <c r="E470" s="371">
        <f>VLOOKUP(C470,MUNR[],4,FALSE)</f>
        <v>0.80000001192092896</v>
      </c>
      <c r="F470" s="303">
        <f>VLOOKUP(C470,MUNR[],8,FALSE)</f>
        <v>2.87</v>
      </c>
    </row>
    <row r="471" spans="1:6" ht="16.5" thickTop="1" thickBot="1" x14ac:dyDescent="0.3">
      <c r="A471" s="502"/>
      <c r="B471" s="488"/>
      <c r="C471" s="264" t="s">
        <v>1084</v>
      </c>
      <c r="D471" s="302">
        <f>VLOOKUP(C471,MUNR[],3,FALSE)</f>
        <v>0.3</v>
      </c>
      <c r="E471" s="371">
        <f>VLOOKUP(C471,MUNR[],4,FALSE)</f>
        <v>0.80000001192092896</v>
      </c>
      <c r="F471" s="303">
        <f>VLOOKUP(C471,MUNR[],8,FALSE)</f>
        <v>2.87</v>
      </c>
    </row>
    <row r="472" spans="1:6" ht="16.5" thickTop="1" thickBot="1" x14ac:dyDescent="0.3">
      <c r="A472" s="502"/>
      <c r="B472" s="488"/>
      <c r="C472" s="264" t="s">
        <v>1149</v>
      </c>
      <c r="D472" s="302">
        <f>VLOOKUP(C472,MUNR[],3,FALSE)</f>
        <v>0.3</v>
      </c>
      <c r="E472" s="371">
        <f>VLOOKUP(C472,MUNR[],4,FALSE)</f>
        <v>0.80000001192092896</v>
      </c>
      <c r="F472" s="303">
        <f>VLOOKUP(C472,MUNR[],8,FALSE)</f>
        <v>2.87</v>
      </c>
    </row>
    <row r="473" spans="1:6" ht="16.5" thickTop="1" thickBot="1" x14ac:dyDescent="0.3">
      <c r="A473" s="502"/>
      <c r="B473" s="488"/>
      <c r="C473" s="264" t="s">
        <v>1204</v>
      </c>
      <c r="D473" s="302">
        <f>VLOOKUP(C473,MUNR[],3,FALSE)</f>
        <v>0.3</v>
      </c>
      <c r="E473" s="371">
        <f>VLOOKUP(C473,MUNR[],4,FALSE)</f>
        <v>0.80000001192092896</v>
      </c>
      <c r="F473" s="303">
        <f>VLOOKUP(C473,MUNR[],8,FALSE)</f>
        <v>2.87</v>
      </c>
    </row>
    <row r="474" spans="1:6" ht="16.5" thickTop="1" thickBot="1" x14ac:dyDescent="0.3">
      <c r="A474" s="502"/>
      <c r="B474" s="488"/>
      <c r="C474" s="264" t="s">
        <v>1254</v>
      </c>
      <c r="D474" s="302">
        <f>VLOOKUP(C474,MUNR[],3,FALSE)</f>
        <v>0.3</v>
      </c>
      <c r="E474" s="371">
        <f>VLOOKUP(C474,MUNR[],4,FALSE)</f>
        <v>0.80000001192092896</v>
      </c>
      <c r="F474" s="303">
        <f>VLOOKUP(C474,MUNR[],8,FALSE)</f>
        <v>2.87</v>
      </c>
    </row>
    <row r="475" spans="1:6" ht="16.5" thickTop="1" thickBot="1" x14ac:dyDescent="0.3">
      <c r="A475" s="502"/>
      <c r="B475" s="488"/>
      <c r="C475" s="264" t="s">
        <v>1299</v>
      </c>
      <c r="D475" s="302">
        <f>VLOOKUP(C475,MUNR[],3,FALSE)</f>
        <v>0.3</v>
      </c>
      <c r="E475" s="371">
        <f>VLOOKUP(C475,MUNR[],4,FALSE)</f>
        <v>0.80000001192092896</v>
      </c>
      <c r="F475" s="303">
        <f>VLOOKUP(C475,MUNR[],8,FALSE)</f>
        <v>2.87</v>
      </c>
    </row>
    <row r="476" spans="1:6" ht="16.5" thickTop="1" thickBot="1" x14ac:dyDescent="0.3">
      <c r="A476" s="502"/>
      <c r="B476" s="488"/>
      <c r="C476" s="264" t="s">
        <v>1341</v>
      </c>
      <c r="D476" s="302">
        <f>VLOOKUP(C476,MUNR[],3,FALSE)</f>
        <v>0.3</v>
      </c>
      <c r="E476" s="371">
        <f>VLOOKUP(C476,MUNR[],4,FALSE)</f>
        <v>0.80000001192092896</v>
      </c>
      <c r="F476" s="303">
        <f>VLOOKUP(C476,MUNR[],8,FALSE)</f>
        <v>2.87</v>
      </c>
    </row>
    <row r="477" spans="1:6" ht="16.5" thickTop="1" thickBot="1" x14ac:dyDescent="0.3">
      <c r="A477" s="502"/>
      <c r="B477" s="488"/>
      <c r="C477" s="264" t="s">
        <v>1376</v>
      </c>
      <c r="D477" s="302">
        <f>VLOOKUP(C477,MUNR[],3,FALSE)</f>
        <v>0.3</v>
      </c>
      <c r="E477" s="371">
        <f>VLOOKUP(C477,MUNR[],4,FALSE)</f>
        <v>0.80000001192092896</v>
      </c>
      <c r="F477" s="303">
        <f>VLOOKUP(C477,MUNR[],8,FALSE)</f>
        <v>2.87</v>
      </c>
    </row>
    <row r="478" spans="1:6" ht="16.5" thickTop="1" thickBot="1" x14ac:dyDescent="0.3">
      <c r="A478" s="502"/>
      <c r="B478" s="488"/>
      <c r="C478" s="264" t="s">
        <v>1408</v>
      </c>
      <c r="D478" s="302">
        <f>VLOOKUP(C478,MUNR[],3,FALSE)</f>
        <v>0.3</v>
      </c>
      <c r="E478" s="371">
        <f>VLOOKUP(C478,MUNR[],4,FALSE)</f>
        <v>0.80000001192092896</v>
      </c>
      <c r="F478" s="303">
        <f>VLOOKUP(C478,MUNR[],8,FALSE)</f>
        <v>2.87</v>
      </c>
    </row>
    <row r="479" spans="1:6" ht="16.5" thickTop="1" thickBot="1" x14ac:dyDescent="0.3">
      <c r="A479" s="502"/>
      <c r="B479" s="488"/>
      <c r="C479" s="264" t="s">
        <v>1437</v>
      </c>
      <c r="D479" s="302">
        <f>VLOOKUP(C479,MUNR[],3,FALSE)</f>
        <v>0.3</v>
      </c>
      <c r="E479" s="371">
        <f>VLOOKUP(C479,MUNR[],4,FALSE)</f>
        <v>0.80000001192092896</v>
      </c>
      <c r="F479" s="303">
        <f>VLOOKUP(C479,MUNR[],8,FALSE)</f>
        <v>2.87</v>
      </c>
    </row>
    <row r="480" spans="1:6" ht="16.5" thickTop="1" thickBot="1" x14ac:dyDescent="0.3">
      <c r="A480" s="502"/>
      <c r="B480" s="489"/>
      <c r="C480" s="265" t="s">
        <v>1460</v>
      </c>
      <c r="D480" s="304">
        <f>VLOOKUP(C480,MUNR[],3,FALSE)</f>
        <v>0.3</v>
      </c>
      <c r="E480" s="372">
        <f>VLOOKUP(C480,MUNR[],4,FALSE)</f>
        <v>0.80000001192092896</v>
      </c>
      <c r="F480" s="305">
        <f>VLOOKUP(C480,MUNR[],8,FALSE)</f>
        <v>2.87</v>
      </c>
    </row>
    <row r="481" spans="1:6" ht="16.5" thickTop="1" thickBot="1" x14ac:dyDescent="0.3">
      <c r="A481" s="502"/>
      <c r="B481" s="490" t="s">
        <v>244</v>
      </c>
      <c r="C481" s="268" t="s">
        <v>294</v>
      </c>
      <c r="D481" s="302">
        <f>VLOOKUP(C481,MUNR[],3,FALSE)</f>
        <v>1</v>
      </c>
      <c r="E481" s="302">
        <f>VLOOKUP(C481,MUNR[],4,FALSE)</f>
        <v>1</v>
      </c>
      <c r="F481" s="303">
        <f>VLOOKUP(C481,MUNR[],8,FALSE)</f>
        <v>9.83</v>
      </c>
    </row>
    <row r="482" spans="1:6" ht="16.5" thickTop="1" thickBot="1" x14ac:dyDescent="0.3">
      <c r="A482" s="502"/>
      <c r="B482" s="488"/>
      <c r="C482" s="264" t="s">
        <v>396</v>
      </c>
      <c r="D482" s="302">
        <f>VLOOKUP(C482,MUNR[],3,FALSE)</f>
        <v>1</v>
      </c>
      <c r="E482" s="302">
        <f>VLOOKUP(C482,MUNR[],4,FALSE)</f>
        <v>1</v>
      </c>
      <c r="F482" s="303">
        <f>VLOOKUP(C482,MUNR[],8,FALSE)</f>
        <v>9.83</v>
      </c>
    </row>
    <row r="483" spans="1:6" ht="16.5" thickTop="1" thickBot="1" x14ac:dyDescent="0.3">
      <c r="A483" s="502"/>
      <c r="B483" s="488"/>
      <c r="C483" s="264" t="s">
        <v>491</v>
      </c>
      <c r="D483" s="302">
        <f>VLOOKUP(C483,MUNR[],3,FALSE)</f>
        <v>1</v>
      </c>
      <c r="E483" s="302">
        <f>VLOOKUP(C483,MUNR[],4,FALSE)</f>
        <v>1</v>
      </c>
      <c r="F483" s="303">
        <f>VLOOKUP(C483,MUNR[],8,FALSE)</f>
        <v>9.83</v>
      </c>
    </row>
    <row r="484" spans="1:6" ht="16.5" thickTop="1" thickBot="1" x14ac:dyDescent="0.3">
      <c r="A484" s="502"/>
      <c r="B484" s="488"/>
      <c r="C484" s="264" t="s">
        <v>584</v>
      </c>
      <c r="D484" s="302">
        <f>VLOOKUP(C484,MUNR[],3,FALSE)</f>
        <v>1</v>
      </c>
      <c r="E484" s="302">
        <f>VLOOKUP(C484,MUNR[],4,FALSE)</f>
        <v>1</v>
      </c>
      <c r="F484" s="303">
        <f>VLOOKUP(C484,MUNR[],8,FALSE)</f>
        <v>9.83</v>
      </c>
    </row>
    <row r="485" spans="1:6" ht="16.5" thickTop="1" thickBot="1" x14ac:dyDescent="0.3">
      <c r="A485" s="502"/>
      <c r="B485" s="488"/>
      <c r="C485" s="264" t="s">
        <v>677</v>
      </c>
      <c r="D485" s="302">
        <f>VLOOKUP(C485,MUNR[],3,FALSE)</f>
        <v>1</v>
      </c>
      <c r="E485" s="302">
        <f>VLOOKUP(C485,MUNR[],4,FALSE)</f>
        <v>1</v>
      </c>
      <c r="F485" s="303">
        <f>VLOOKUP(C485,MUNR[],8,FALSE)</f>
        <v>9.83</v>
      </c>
    </row>
    <row r="486" spans="1:6" ht="16.5" thickTop="1" thickBot="1" x14ac:dyDescent="0.3">
      <c r="A486" s="502"/>
      <c r="B486" s="488"/>
      <c r="C486" s="264" t="s">
        <v>768</v>
      </c>
      <c r="D486" s="302">
        <f>VLOOKUP(C486,MUNR[],3,FALSE)</f>
        <v>1</v>
      </c>
      <c r="E486" s="302">
        <f>VLOOKUP(C486,MUNR[],4,FALSE)</f>
        <v>1</v>
      </c>
      <c r="F486" s="303">
        <f>VLOOKUP(C486,MUNR[],8,FALSE)</f>
        <v>9.83</v>
      </c>
    </row>
    <row r="487" spans="1:6" ht="16.5" thickTop="1" thickBot="1" x14ac:dyDescent="0.3">
      <c r="A487" s="502"/>
      <c r="B487" s="488"/>
      <c r="C487" s="264" t="s">
        <v>856</v>
      </c>
      <c r="D487" s="302">
        <f>VLOOKUP(C487,MUNR[],3,FALSE)</f>
        <v>1</v>
      </c>
      <c r="E487" s="302">
        <f>VLOOKUP(C487,MUNR[],4,FALSE)</f>
        <v>1</v>
      </c>
      <c r="F487" s="303">
        <f>VLOOKUP(C487,MUNR[],8,FALSE)</f>
        <v>9.83</v>
      </c>
    </row>
    <row r="488" spans="1:6" ht="16.5" thickTop="1" thickBot="1" x14ac:dyDescent="0.3">
      <c r="A488" s="502"/>
      <c r="B488" s="488"/>
      <c r="C488" s="264" t="s">
        <v>937</v>
      </c>
      <c r="D488" s="302">
        <f>VLOOKUP(C488,MUNR[],3,FALSE)</f>
        <v>1</v>
      </c>
      <c r="E488" s="302">
        <f>VLOOKUP(C488,MUNR[],4,FALSE)</f>
        <v>1</v>
      </c>
      <c r="F488" s="303">
        <f>VLOOKUP(C488,MUNR[],8,FALSE)</f>
        <v>9.83</v>
      </c>
    </row>
    <row r="489" spans="1:6" ht="16.5" thickTop="1" thickBot="1" x14ac:dyDescent="0.3">
      <c r="A489" s="502"/>
      <c r="B489" s="488"/>
      <c r="C489" s="264" t="s">
        <v>1014</v>
      </c>
      <c r="D489" s="302">
        <f>VLOOKUP(C489,MUNR[],3,FALSE)</f>
        <v>1</v>
      </c>
      <c r="E489" s="302">
        <f>VLOOKUP(C489,MUNR[],4,FALSE)</f>
        <v>1</v>
      </c>
      <c r="F489" s="303">
        <f>VLOOKUP(C489,MUNR[],8,FALSE)</f>
        <v>9.83</v>
      </c>
    </row>
    <row r="490" spans="1:6" ht="16.5" thickTop="1" thickBot="1" x14ac:dyDescent="0.3">
      <c r="A490" s="502"/>
      <c r="B490" s="488"/>
      <c r="C490" s="264" t="s">
        <v>1085</v>
      </c>
      <c r="D490" s="302">
        <f>VLOOKUP(C490,MUNR[],3,FALSE)</f>
        <v>1</v>
      </c>
      <c r="E490" s="302">
        <f>VLOOKUP(C490,MUNR[],4,FALSE)</f>
        <v>1</v>
      </c>
      <c r="F490" s="303">
        <f>VLOOKUP(C490,MUNR[],8,FALSE)</f>
        <v>9.83</v>
      </c>
    </row>
    <row r="491" spans="1:6" ht="16.5" thickTop="1" thickBot="1" x14ac:dyDescent="0.3">
      <c r="A491" s="502"/>
      <c r="B491" s="488"/>
      <c r="C491" s="264" t="s">
        <v>1150</v>
      </c>
      <c r="D491" s="302">
        <f>VLOOKUP(C491,MUNR[],3,FALSE)</f>
        <v>1</v>
      </c>
      <c r="E491" s="302">
        <f>VLOOKUP(C491,MUNR[],4,FALSE)</f>
        <v>1</v>
      </c>
      <c r="F491" s="303">
        <f>VLOOKUP(C491,MUNR[],8,FALSE)</f>
        <v>9.83</v>
      </c>
    </row>
    <row r="492" spans="1:6" ht="16.5" thickTop="1" thickBot="1" x14ac:dyDescent="0.3">
      <c r="A492" s="502"/>
      <c r="B492" s="488"/>
      <c r="C492" s="264" t="s">
        <v>1205</v>
      </c>
      <c r="D492" s="302">
        <f>VLOOKUP(C492,MUNR[],3,FALSE)</f>
        <v>1</v>
      </c>
      <c r="E492" s="302">
        <f>VLOOKUP(C492,MUNR[],4,FALSE)</f>
        <v>1</v>
      </c>
      <c r="F492" s="303">
        <f>VLOOKUP(C492,MUNR[],8,FALSE)</f>
        <v>9.83</v>
      </c>
    </row>
    <row r="493" spans="1:6" ht="16.5" thickTop="1" thickBot="1" x14ac:dyDescent="0.3">
      <c r="A493" s="502"/>
      <c r="B493" s="488"/>
      <c r="C493" s="264" t="s">
        <v>1255</v>
      </c>
      <c r="D493" s="302">
        <f>VLOOKUP(C493,MUNR[],3,FALSE)</f>
        <v>1</v>
      </c>
      <c r="E493" s="302">
        <f>VLOOKUP(C493,MUNR[],4,FALSE)</f>
        <v>1</v>
      </c>
      <c r="F493" s="303">
        <f>VLOOKUP(C493,MUNR[],8,FALSE)</f>
        <v>9.83</v>
      </c>
    </row>
    <row r="494" spans="1:6" ht="16.5" thickTop="1" thickBot="1" x14ac:dyDescent="0.3">
      <c r="A494" s="502"/>
      <c r="B494" s="488"/>
      <c r="C494" s="264" t="s">
        <v>1300</v>
      </c>
      <c r="D494" s="302">
        <f>VLOOKUP(C494,MUNR[],3,FALSE)</f>
        <v>1</v>
      </c>
      <c r="E494" s="302">
        <f>VLOOKUP(C494,MUNR[],4,FALSE)</f>
        <v>1</v>
      </c>
      <c r="F494" s="303">
        <f>VLOOKUP(C494,MUNR[],8,FALSE)</f>
        <v>9.83</v>
      </c>
    </row>
    <row r="495" spans="1:6" ht="16.5" thickTop="1" thickBot="1" x14ac:dyDescent="0.3">
      <c r="A495" s="502"/>
      <c r="B495" s="488"/>
      <c r="C495" s="264" t="s">
        <v>1342</v>
      </c>
      <c r="D495" s="302">
        <f>VLOOKUP(C495,MUNR[],3,FALSE)</f>
        <v>1</v>
      </c>
      <c r="E495" s="302">
        <f>VLOOKUP(C495,MUNR[],4,FALSE)</f>
        <v>1</v>
      </c>
      <c r="F495" s="303">
        <f>VLOOKUP(C495,MUNR[],8,FALSE)</f>
        <v>9.83</v>
      </c>
    </row>
    <row r="496" spans="1:6" ht="16.5" thickTop="1" thickBot="1" x14ac:dyDescent="0.3">
      <c r="A496" s="502"/>
      <c r="B496" s="488"/>
      <c r="C496" s="264" t="s">
        <v>1377</v>
      </c>
      <c r="D496" s="302">
        <f>VLOOKUP(C496,MUNR[],3,FALSE)</f>
        <v>1</v>
      </c>
      <c r="E496" s="302">
        <f>VLOOKUP(C496,MUNR[],4,FALSE)</f>
        <v>1</v>
      </c>
      <c r="F496" s="303">
        <f>VLOOKUP(C496,MUNR[],8,FALSE)</f>
        <v>9.83</v>
      </c>
    </row>
    <row r="497" spans="1:17" ht="16.5" thickTop="1" thickBot="1" x14ac:dyDescent="0.3">
      <c r="A497" s="502"/>
      <c r="B497" s="488"/>
      <c r="C497" s="264" t="s">
        <v>1409</v>
      </c>
      <c r="D497" s="302">
        <f>VLOOKUP(C497,MUNR[],3,FALSE)</f>
        <v>1</v>
      </c>
      <c r="E497" s="302">
        <f>VLOOKUP(C497,MUNR[],4,FALSE)</f>
        <v>1</v>
      </c>
      <c r="F497" s="303">
        <f>VLOOKUP(C497,MUNR[],8,FALSE)</f>
        <v>9.83</v>
      </c>
    </row>
    <row r="498" spans="1:17" ht="16.5" thickTop="1" thickBot="1" x14ac:dyDescent="0.3">
      <c r="A498" s="503"/>
      <c r="B498" s="491"/>
      <c r="C498" s="265" t="s">
        <v>1438</v>
      </c>
      <c r="D498" s="304">
        <f>VLOOKUP(C498,MUNR[],3,FALSE)</f>
        <v>1</v>
      </c>
      <c r="E498" s="304">
        <f>VLOOKUP(C498,MUNR[],4,FALSE)</f>
        <v>1</v>
      </c>
      <c r="F498" s="303">
        <f>VLOOKUP(C498,MUNR[],8,FALSE)</f>
        <v>9.83</v>
      </c>
    </row>
    <row r="499" spans="1:17" ht="15.75" thickBot="1" x14ac:dyDescent="0.3">
      <c r="A499" s="501" t="s">
        <v>139</v>
      </c>
      <c r="B499" s="490" t="s">
        <v>158</v>
      </c>
      <c r="C499" s="268" t="s">
        <v>295</v>
      </c>
      <c r="D499" s="302">
        <f>VLOOKUP(C499,MUNR[],3,FALSE)</f>
        <v>0.3</v>
      </c>
      <c r="E499" s="371">
        <f>VLOOKUP(C499,MUNR[],4,FALSE)</f>
        <v>0.80000001192092896</v>
      </c>
      <c r="F499" s="360">
        <f>VLOOKUP(C499,MUNR[],8,FALSE)</f>
        <v>0.27</v>
      </c>
      <c r="G499" s="1"/>
      <c r="H499" s="1"/>
      <c r="I499" s="1"/>
      <c r="J499" s="1"/>
      <c r="K499" s="1"/>
      <c r="L499" s="1"/>
      <c r="M499" s="1"/>
      <c r="O499" s="1"/>
      <c r="P499" s="1"/>
      <c r="Q499" s="1"/>
    </row>
    <row r="500" spans="1:17" ht="16.5" thickTop="1" thickBot="1" x14ac:dyDescent="0.3">
      <c r="A500" s="502"/>
      <c r="B500" s="488"/>
      <c r="C500" s="264" t="s">
        <v>397</v>
      </c>
      <c r="D500" s="302">
        <f>VLOOKUP(C500,MUNR[],3,FALSE)</f>
        <v>0.3</v>
      </c>
      <c r="E500" s="371">
        <f>VLOOKUP(C500,MUNR[],4,FALSE)</f>
        <v>0.80000001192092896</v>
      </c>
      <c r="F500" s="303">
        <f>VLOOKUP(C500,MUNR[],8,FALSE)</f>
        <v>0.27</v>
      </c>
      <c r="N500" s="1"/>
    </row>
    <row r="501" spans="1:17" ht="16.5" thickTop="1" thickBot="1" x14ac:dyDescent="0.3">
      <c r="A501" s="502"/>
      <c r="B501" s="488"/>
      <c r="C501" s="264" t="s">
        <v>492</v>
      </c>
      <c r="D501" s="302">
        <f>VLOOKUP(C501,MUNR[],3,FALSE)</f>
        <v>0.3</v>
      </c>
      <c r="E501" s="371">
        <f>VLOOKUP(C501,MUNR[],4,FALSE)</f>
        <v>0.80000001192092896</v>
      </c>
      <c r="F501" s="303">
        <f>VLOOKUP(C501,MUNR[],8,FALSE)</f>
        <v>0.27</v>
      </c>
    </row>
    <row r="502" spans="1:17" ht="16.5" thickTop="1" thickBot="1" x14ac:dyDescent="0.3">
      <c r="A502" s="502"/>
      <c r="B502" s="488"/>
      <c r="C502" s="264" t="s">
        <v>585</v>
      </c>
      <c r="D502" s="302">
        <f>VLOOKUP(C502,MUNR[],3,FALSE)</f>
        <v>0.3</v>
      </c>
      <c r="E502" s="371">
        <f>VLOOKUP(C502,MUNR[],4,FALSE)</f>
        <v>0.80000001192092896</v>
      </c>
      <c r="F502" s="303">
        <f>VLOOKUP(C502,MUNR[],8,FALSE)</f>
        <v>0.27</v>
      </c>
    </row>
    <row r="503" spans="1:17" ht="16.5" thickTop="1" thickBot="1" x14ac:dyDescent="0.3">
      <c r="A503" s="502"/>
      <c r="B503" s="488"/>
      <c r="C503" s="264" t="s">
        <v>678</v>
      </c>
      <c r="D503" s="302">
        <f>VLOOKUP(C503,MUNR[],3,FALSE)</f>
        <v>0.3</v>
      </c>
      <c r="E503" s="371">
        <f>VLOOKUP(C503,MUNR[],4,FALSE)</f>
        <v>0.80000001192092896</v>
      </c>
      <c r="F503" s="303">
        <f>VLOOKUP(C503,MUNR[],8,FALSE)</f>
        <v>0.27</v>
      </c>
    </row>
    <row r="504" spans="1:17" ht="16.5" thickTop="1" thickBot="1" x14ac:dyDescent="0.3">
      <c r="A504" s="502"/>
      <c r="B504" s="488"/>
      <c r="C504" s="264" t="s">
        <v>769</v>
      </c>
      <c r="D504" s="302">
        <f>VLOOKUP(C504,MUNR[],3,FALSE)</f>
        <v>0.3</v>
      </c>
      <c r="E504" s="371">
        <f>VLOOKUP(C504,MUNR[],4,FALSE)</f>
        <v>0.80000001192092896</v>
      </c>
      <c r="F504" s="303">
        <f>VLOOKUP(C504,MUNR[],8,FALSE)</f>
        <v>0.27</v>
      </c>
    </row>
    <row r="505" spans="1:17" ht="16.5" thickTop="1" thickBot="1" x14ac:dyDescent="0.3">
      <c r="A505" s="502"/>
      <c r="B505" s="488"/>
      <c r="C505" s="264" t="s">
        <v>857</v>
      </c>
      <c r="D505" s="302">
        <f>VLOOKUP(C505,MUNR[],3,FALSE)</f>
        <v>0.3</v>
      </c>
      <c r="E505" s="371">
        <f>VLOOKUP(C505,MUNR[],4,FALSE)</f>
        <v>0.80000001192092896</v>
      </c>
      <c r="F505" s="303">
        <f>VLOOKUP(C505,MUNR[],8,FALSE)</f>
        <v>0.27</v>
      </c>
    </row>
    <row r="506" spans="1:17" ht="16.5" thickTop="1" thickBot="1" x14ac:dyDescent="0.3">
      <c r="A506" s="502"/>
      <c r="B506" s="488"/>
      <c r="C506" s="264" t="s">
        <v>938</v>
      </c>
      <c r="D506" s="302">
        <f>VLOOKUP(C506,MUNR[],3,FALSE)</f>
        <v>0.3</v>
      </c>
      <c r="E506" s="371">
        <f>VLOOKUP(C506,MUNR[],4,FALSE)</f>
        <v>0.80000001192092896</v>
      </c>
      <c r="F506" s="303">
        <f>VLOOKUP(C506,MUNR[],8,FALSE)</f>
        <v>0.27</v>
      </c>
    </row>
    <row r="507" spans="1:17" ht="16.5" thickTop="1" thickBot="1" x14ac:dyDescent="0.3">
      <c r="A507" s="502"/>
      <c r="B507" s="488"/>
      <c r="C507" s="264" t="s">
        <v>1015</v>
      </c>
      <c r="D507" s="302">
        <f>VLOOKUP(C507,MUNR[],3,FALSE)</f>
        <v>0.3</v>
      </c>
      <c r="E507" s="371">
        <f>VLOOKUP(C507,MUNR[],4,FALSE)</f>
        <v>0.80000001192092896</v>
      </c>
      <c r="F507" s="303">
        <f>VLOOKUP(C507,MUNR[],8,FALSE)</f>
        <v>0.27</v>
      </c>
    </row>
    <row r="508" spans="1:17" ht="15" customHeight="1" thickTop="1" thickBot="1" x14ac:dyDescent="0.3">
      <c r="A508" s="502"/>
      <c r="B508" s="491"/>
      <c r="C508" s="265" t="s">
        <v>1086</v>
      </c>
      <c r="D508" s="304">
        <f>VLOOKUP(C508,MUNR[],3,FALSE)</f>
        <v>0.3</v>
      </c>
      <c r="E508" s="372">
        <f>VLOOKUP(C508,MUNR[],4,FALSE)</f>
        <v>0.80000001192092896</v>
      </c>
      <c r="F508" s="305">
        <f>VLOOKUP(C508,MUNR[],8,FALSE)</f>
        <v>0.27</v>
      </c>
    </row>
    <row r="509" spans="1:17" ht="16.5" thickTop="1" thickBot="1" x14ac:dyDescent="0.3">
      <c r="A509" s="502"/>
      <c r="B509" s="490" t="s">
        <v>190</v>
      </c>
      <c r="C509" s="268" t="s">
        <v>296</v>
      </c>
      <c r="D509" s="302">
        <f>VLOOKUP(C509,MUNR[],3,FALSE)</f>
        <v>0.3</v>
      </c>
      <c r="E509" s="302">
        <f>VLOOKUP(C509,MUNR[],4,FALSE)</f>
        <v>0.80000001192092896</v>
      </c>
      <c r="F509" s="303">
        <f>VLOOKUP(C509,MUNR[],8,FALSE)</f>
        <v>0.13</v>
      </c>
    </row>
    <row r="510" spans="1:17" ht="16.5" thickTop="1" thickBot="1" x14ac:dyDescent="0.3">
      <c r="A510" s="502"/>
      <c r="B510" s="488"/>
      <c r="C510" s="264" t="s">
        <v>398</v>
      </c>
      <c r="D510" s="302">
        <f>VLOOKUP(C510,MUNR[],3,FALSE)</f>
        <v>0.3</v>
      </c>
      <c r="E510" s="302">
        <f>VLOOKUP(C510,MUNR[],4,FALSE)</f>
        <v>0.80000001192092896</v>
      </c>
      <c r="F510" s="303">
        <f>VLOOKUP(C510,MUNR[],8,FALSE)</f>
        <v>0.13</v>
      </c>
    </row>
    <row r="511" spans="1:17" ht="16.5" thickTop="1" thickBot="1" x14ac:dyDescent="0.3">
      <c r="A511" s="502"/>
      <c r="B511" s="488"/>
      <c r="C511" s="264" t="s">
        <v>493</v>
      </c>
      <c r="D511" s="302">
        <f>VLOOKUP(C511,MUNR[],3,FALSE)</f>
        <v>0.3</v>
      </c>
      <c r="E511" s="302">
        <f>VLOOKUP(C511,MUNR[],4,FALSE)</f>
        <v>0.80000001192092896</v>
      </c>
      <c r="F511" s="303">
        <f>VLOOKUP(C511,MUNR[],8,FALSE)</f>
        <v>0.13</v>
      </c>
    </row>
    <row r="512" spans="1:17" ht="16.5" thickTop="1" thickBot="1" x14ac:dyDescent="0.3">
      <c r="A512" s="502"/>
      <c r="B512" s="488"/>
      <c r="C512" s="264" t="s">
        <v>586</v>
      </c>
      <c r="D512" s="302">
        <f>VLOOKUP(C512,MUNR[],3,FALSE)</f>
        <v>0.3</v>
      </c>
      <c r="E512" s="302">
        <f>VLOOKUP(C512,MUNR[],4,FALSE)</f>
        <v>0.80000001192092896</v>
      </c>
      <c r="F512" s="303">
        <f>VLOOKUP(C512,MUNR[],8,FALSE)</f>
        <v>0.13</v>
      </c>
    </row>
    <row r="513" spans="1:6" ht="16.5" thickTop="1" thickBot="1" x14ac:dyDescent="0.3">
      <c r="A513" s="502"/>
      <c r="B513" s="488"/>
      <c r="C513" s="264" t="s">
        <v>679</v>
      </c>
      <c r="D513" s="302">
        <f>VLOOKUP(C513,MUNR[],3,FALSE)</f>
        <v>0.3</v>
      </c>
      <c r="E513" s="302">
        <f>VLOOKUP(C513,MUNR[],4,FALSE)</f>
        <v>0.80000001192092896</v>
      </c>
      <c r="F513" s="303">
        <f>VLOOKUP(C513,MUNR[],8,FALSE)</f>
        <v>0.13</v>
      </c>
    </row>
    <row r="514" spans="1:6" ht="16.5" thickTop="1" thickBot="1" x14ac:dyDescent="0.3">
      <c r="A514" s="502"/>
      <c r="B514" s="488"/>
      <c r="C514" s="264" t="s">
        <v>770</v>
      </c>
      <c r="D514" s="302">
        <f>VLOOKUP(C514,MUNR[],3,FALSE)</f>
        <v>0.3</v>
      </c>
      <c r="E514" s="302">
        <f>VLOOKUP(C514,MUNR[],4,FALSE)</f>
        <v>0.80000001192092896</v>
      </c>
      <c r="F514" s="303">
        <f>VLOOKUP(C514,MUNR[],8,FALSE)</f>
        <v>0.13</v>
      </c>
    </row>
    <row r="515" spans="1:6" ht="16.5" thickTop="1" thickBot="1" x14ac:dyDescent="0.3">
      <c r="A515" s="502"/>
      <c r="B515" s="488"/>
      <c r="C515" s="264" t="s">
        <v>858</v>
      </c>
      <c r="D515" s="302">
        <f>VLOOKUP(C515,MUNR[],3,FALSE)</f>
        <v>0.3</v>
      </c>
      <c r="E515" s="302">
        <f>VLOOKUP(C515,MUNR[],4,FALSE)</f>
        <v>0.80000001192092896</v>
      </c>
      <c r="F515" s="303">
        <f>VLOOKUP(C515,MUNR[],8,FALSE)</f>
        <v>0.13</v>
      </c>
    </row>
    <row r="516" spans="1:6" ht="16.5" thickTop="1" thickBot="1" x14ac:dyDescent="0.3">
      <c r="A516" s="502"/>
      <c r="B516" s="488"/>
      <c r="C516" s="264" t="s">
        <v>939</v>
      </c>
      <c r="D516" s="302">
        <f>VLOOKUP(C516,MUNR[],3,FALSE)</f>
        <v>0.3</v>
      </c>
      <c r="E516" s="302">
        <f>VLOOKUP(C516,MUNR[],4,FALSE)</f>
        <v>0.80000001192092896</v>
      </c>
      <c r="F516" s="303">
        <f>VLOOKUP(C516,MUNR[],8,FALSE)</f>
        <v>0.13</v>
      </c>
    </row>
    <row r="517" spans="1:6" ht="16.5" thickTop="1" thickBot="1" x14ac:dyDescent="0.3">
      <c r="A517" s="502"/>
      <c r="B517" s="488"/>
      <c r="C517" s="264" t="s">
        <v>1016</v>
      </c>
      <c r="D517" s="302">
        <f>VLOOKUP(C517,MUNR[],3,FALSE)</f>
        <v>0.3</v>
      </c>
      <c r="E517" s="302">
        <f>VLOOKUP(C517,MUNR[],4,FALSE)</f>
        <v>0.80000001192092896</v>
      </c>
      <c r="F517" s="303">
        <f>VLOOKUP(C517,MUNR[],8,FALSE)</f>
        <v>0.13</v>
      </c>
    </row>
    <row r="518" spans="1:6" ht="16.5" thickTop="1" thickBot="1" x14ac:dyDescent="0.3">
      <c r="A518" s="502"/>
      <c r="B518" s="491"/>
      <c r="C518" s="265" t="s">
        <v>3031</v>
      </c>
      <c r="D518" s="304">
        <f>VLOOKUP(C518,MUNR[],3,FALSE)</f>
        <v>0.3</v>
      </c>
      <c r="E518" s="304">
        <f>VLOOKUP(C518,MUNR[],4,FALSE)</f>
        <v>0.80000001192092896</v>
      </c>
      <c r="F518" s="303">
        <f>VLOOKUP(C518,MUNR[],8,FALSE)</f>
        <v>0.13</v>
      </c>
    </row>
    <row r="519" spans="1:6" ht="16.5" thickTop="1" thickBot="1" x14ac:dyDescent="0.3">
      <c r="A519" s="502"/>
      <c r="B519" s="490" t="s">
        <v>219</v>
      </c>
      <c r="C519" s="268" t="s">
        <v>3101</v>
      </c>
      <c r="D519" s="302">
        <f>VLOOKUP(C519,MUNR[],3,FALSE)</f>
        <v>0.3</v>
      </c>
      <c r="E519" s="371">
        <f>VLOOKUP(C519,MUNR[],4,FALSE)</f>
        <v>0.80000001192092896</v>
      </c>
      <c r="F519" s="360">
        <f>VLOOKUP(C519,MUNR[],8,FALSE)</f>
        <v>0.1</v>
      </c>
    </row>
    <row r="520" spans="1:6" ht="16.5" thickTop="1" thickBot="1" x14ac:dyDescent="0.3">
      <c r="A520" s="502"/>
      <c r="B520" s="488"/>
      <c r="C520" s="264" t="s">
        <v>297</v>
      </c>
      <c r="D520" s="302">
        <f>VLOOKUP(C520,MUNR[],3,FALSE)</f>
        <v>0.3</v>
      </c>
      <c r="E520" s="371">
        <f>VLOOKUP(C520,MUNR[],4,FALSE)</f>
        <v>0.80000001192092896</v>
      </c>
      <c r="F520" s="303">
        <f>VLOOKUP(C520,MUNR[],8,FALSE)</f>
        <v>0.1</v>
      </c>
    </row>
    <row r="521" spans="1:6" ht="16.5" thickTop="1" thickBot="1" x14ac:dyDescent="0.3">
      <c r="A521" s="502"/>
      <c r="B521" s="488"/>
      <c r="C521" s="264" t="s">
        <v>399</v>
      </c>
      <c r="D521" s="302">
        <f>VLOOKUP(C521,MUNR[],3,FALSE)</f>
        <v>0.3</v>
      </c>
      <c r="E521" s="371">
        <f>VLOOKUP(C521,MUNR[],4,FALSE)</f>
        <v>0.80000001192092896</v>
      </c>
      <c r="F521" s="303">
        <f>VLOOKUP(C521,MUNR[],8,FALSE)</f>
        <v>0.1</v>
      </c>
    </row>
    <row r="522" spans="1:6" ht="16.5" thickTop="1" thickBot="1" x14ac:dyDescent="0.3">
      <c r="A522" s="502"/>
      <c r="B522" s="488"/>
      <c r="C522" s="264" t="s">
        <v>3099</v>
      </c>
      <c r="D522" s="302">
        <f>VLOOKUP(C522,MUNR[],3,FALSE)</f>
        <v>0.3</v>
      </c>
      <c r="E522" s="371">
        <f>VLOOKUP(C522,MUNR[],4,FALSE)</f>
        <v>0.80000001192092896</v>
      </c>
      <c r="F522" s="303">
        <f>VLOOKUP(C522,MUNR[],8,FALSE)</f>
        <v>0.1</v>
      </c>
    </row>
    <row r="523" spans="1:6" ht="16.5" thickTop="1" thickBot="1" x14ac:dyDescent="0.3">
      <c r="A523" s="502"/>
      <c r="B523" s="488"/>
      <c r="C523" s="264" t="s">
        <v>494</v>
      </c>
      <c r="D523" s="302">
        <f>VLOOKUP(C523,MUNR[],3,FALSE)</f>
        <v>0.3</v>
      </c>
      <c r="E523" s="371">
        <f>VLOOKUP(C523,MUNR[],4,FALSE)</f>
        <v>0.80000001192092896</v>
      </c>
      <c r="F523" s="303">
        <f>VLOOKUP(C523,MUNR[],8,FALSE)</f>
        <v>0.1</v>
      </c>
    </row>
    <row r="524" spans="1:6" ht="16.5" thickTop="1" thickBot="1" x14ac:dyDescent="0.3">
      <c r="A524" s="502"/>
      <c r="B524" s="491"/>
      <c r="C524" s="265" t="s">
        <v>587</v>
      </c>
      <c r="D524" s="304">
        <f>VLOOKUP(C524,MUNR[],3,FALSE)</f>
        <v>0.3</v>
      </c>
      <c r="E524" s="372">
        <f>VLOOKUP(C524,MUNR[],4,FALSE)</f>
        <v>0.80000001192092896</v>
      </c>
      <c r="F524" s="305">
        <f>VLOOKUP(C524,MUNR[],8,FALSE)</f>
        <v>0.1</v>
      </c>
    </row>
    <row r="525" spans="1:6" ht="16.5" thickTop="1" thickBot="1" x14ac:dyDescent="0.3">
      <c r="A525" s="502"/>
      <c r="B525" s="490" t="s">
        <v>175</v>
      </c>
      <c r="C525" s="268" t="s">
        <v>299</v>
      </c>
      <c r="D525" s="302">
        <f>VLOOKUP(C525,MUNR[],3,FALSE)</f>
        <v>0.3</v>
      </c>
      <c r="E525" s="302">
        <f>VLOOKUP(C525,MUNR[],4,FALSE)</f>
        <v>0.80000001192092896</v>
      </c>
      <c r="F525" s="303">
        <f>VLOOKUP(C525,MUNR[],8,FALSE)</f>
        <v>7.0000000000000007E-2</v>
      </c>
    </row>
    <row r="526" spans="1:6" ht="16.5" thickTop="1" thickBot="1" x14ac:dyDescent="0.3">
      <c r="A526" s="502"/>
      <c r="B526" s="488"/>
      <c r="C526" s="264" t="s">
        <v>401</v>
      </c>
      <c r="D526" s="302">
        <f>VLOOKUP(C526,MUNR[],3,FALSE)</f>
        <v>0.3</v>
      </c>
      <c r="E526" s="302">
        <f>VLOOKUP(C526,MUNR[],4,FALSE)</f>
        <v>0.80000001192092896</v>
      </c>
      <c r="F526" s="303">
        <f>VLOOKUP(C526,MUNR[],8,FALSE)</f>
        <v>7.0000000000000007E-2</v>
      </c>
    </row>
    <row r="527" spans="1:6" ht="16.5" thickTop="1" thickBot="1" x14ac:dyDescent="0.3">
      <c r="A527" s="502"/>
      <c r="B527" s="488"/>
      <c r="C527" s="264" t="s">
        <v>496</v>
      </c>
      <c r="D527" s="302">
        <f>VLOOKUP(C527,MUNR[],3,FALSE)</f>
        <v>0.3</v>
      </c>
      <c r="E527" s="302">
        <f>VLOOKUP(C527,MUNR[],4,FALSE)</f>
        <v>0.80000001192092896</v>
      </c>
      <c r="F527" s="303">
        <f>VLOOKUP(C527,MUNR[],8,FALSE)</f>
        <v>7.0000000000000007E-2</v>
      </c>
    </row>
    <row r="528" spans="1:6" ht="16.5" thickTop="1" thickBot="1" x14ac:dyDescent="0.3">
      <c r="A528" s="502"/>
      <c r="B528" s="488"/>
      <c r="C528" s="264" t="s">
        <v>589</v>
      </c>
      <c r="D528" s="302">
        <f>VLOOKUP(C528,MUNR[],3,FALSE)</f>
        <v>0.3</v>
      </c>
      <c r="E528" s="302">
        <f>VLOOKUP(C528,MUNR[],4,FALSE)</f>
        <v>0.80000001192092896</v>
      </c>
      <c r="F528" s="303">
        <f>VLOOKUP(C528,MUNR[],8,FALSE)</f>
        <v>7.0000000000000007E-2</v>
      </c>
    </row>
    <row r="529" spans="1:6" ht="16.5" thickTop="1" thickBot="1" x14ac:dyDescent="0.3">
      <c r="A529" s="502"/>
      <c r="B529" s="488"/>
      <c r="C529" s="264" t="s">
        <v>681</v>
      </c>
      <c r="D529" s="302">
        <f>VLOOKUP(C529,MUNR[],3,FALSE)</f>
        <v>0.3</v>
      </c>
      <c r="E529" s="302">
        <f>VLOOKUP(C529,MUNR[],4,FALSE)</f>
        <v>0.80000001192092896</v>
      </c>
      <c r="F529" s="303">
        <f>VLOOKUP(C529,MUNR[],8,FALSE)</f>
        <v>7.0000000000000007E-2</v>
      </c>
    </row>
    <row r="530" spans="1:6" ht="16.5" thickTop="1" thickBot="1" x14ac:dyDescent="0.3">
      <c r="A530" s="502"/>
      <c r="B530" s="488"/>
      <c r="C530" s="264" t="s">
        <v>772</v>
      </c>
      <c r="D530" s="302">
        <f>VLOOKUP(C530,MUNR[],3,FALSE)</f>
        <v>0.3</v>
      </c>
      <c r="E530" s="302">
        <f>VLOOKUP(C530,MUNR[],4,FALSE)</f>
        <v>0.80000001192092896</v>
      </c>
      <c r="F530" s="303">
        <f>VLOOKUP(C530,MUNR[],8,FALSE)</f>
        <v>7.0000000000000007E-2</v>
      </c>
    </row>
    <row r="531" spans="1:6" ht="16.5" thickTop="1" thickBot="1" x14ac:dyDescent="0.3">
      <c r="A531" s="502"/>
      <c r="B531" s="488"/>
      <c r="C531" s="264" t="s">
        <v>860</v>
      </c>
      <c r="D531" s="302">
        <f>VLOOKUP(C531,MUNR[],3,FALSE)</f>
        <v>0.3</v>
      </c>
      <c r="E531" s="302">
        <f>VLOOKUP(C531,MUNR[],4,FALSE)</f>
        <v>0.80000001192092896</v>
      </c>
      <c r="F531" s="303">
        <f>VLOOKUP(C531,MUNR[],8,FALSE)</f>
        <v>7.0000000000000007E-2</v>
      </c>
    </row>
    <row r="532" spans="1:6" ht="16.5" thickTop="1" thickBot="1" x14ac:dyDescent="0.3">
      <c r="A532" s="502"/>
      <c r="B532" s="491"/>
      <c r="C532" s="265" t="s">
        <v>941</v>
      </c>
      <c r="D532" s="304">
        <f>VLOOKUP(C532,MUNR[],3,FALSE)</f>
        <v>0.3</v>
      </c>
      <c r="E532" s="304">
        <f>VLOOKUP(C532,MUNR[],4,FALSE)</f>
        <v>0.80000001192092896</v>
      </c>
      <c r="F532" s="303">
        <f>VLOOKUP(C532,MUNR[],8,FALSE)</f>
        <v>7.0000000000000007E-2</v>
      </c>
    </row>
    <row r="533" spans="1:6" ht="16.5" thickTop="1" thickBot="1" x14ac:dyDescent="0.3">
      <c r="A533" s="502"/>
      <c r="B533" s="487" t="s">
        <v>205</v>
      </c>
      <c r="C533" s="268" t="s">
        <v>300</v>
      </c>
      <c r="D533" s="302">
        <f>VLOOKUP(C533,MUNR[],3,FALSE)</f>
        <v>0.1</v>
      </c>
      <c r="E533" s="302">
        <f>VLOOKUP(C533,MUNR[],4,FALSE)</f>
        <v>0.80000001192092896</v>
      </c>
      <c r="F533" s="360">
        <f>VLOOKUP(C533,MUNR[],8,FALSE)</f>
        <v>0.01</v>
      </c>
    </row>
    <row r="534" spans="1:6" ht="16.5" thickTop="1" thickBot="1" x14ac:dyDescent="0.3">
      <c r="A534" s="502"/>
      <c r="B534" s="488"/>
      <c r="C534" s="264" t="s">
        <v>402</v>
      </c>
      <c r="D534" s="302">
        <f>VLOOKUP(C534,MUNR[],3,FALSE)</f>
        <v>0.1</v>
      </c>
      <c r="E534" s="302">
        <f>VLOOKUP(C534,MUNR[],4,FALSE)</f>
        <v>0.80000001192092896</v>
      </c>
      <c r="F534" s="303">
        <f>VLOOKUP(C534,MUNR[],8,FALSE)</f>
        <v>0.01</v>
      </c>
    </row>
    <row r="535" spans="1:6" ht="16.5" thickTop="1" thickBot="1" x14ac:dyDescent="0.3">
      <c r="A535" s="502"/>
      <c r="B535" s="488"/>
      <c r="C535" s="264" t="s">
        <v>497</v>
      </c>
      <c r="D535" s="302">
        <f>VLOOKUP(C535,MUNR[],3,FALSE)</f>
        <v>0.1</v>
      </c>
      <c r="E535" s="302">
        <f>VLOOKUP(C535,MUNR[],4,FALSE)</f>
        <v>0.80000001192092896</v>
      </c>
      <c r="F535" s="303">
        <f>VLOOKUP(C535,MUNR[],8,FALSE)</f>
        <v>0.01</v>
      </c>
    </row>
    <row r="536" spans="1:6" ht="16.5" thickTop="1" thickBot="1" x14ac:dyDescent="0.3">
      <c r="A536" s="502"/>
      <c r="B536" s="488"/>
      <c r="C536" s="264" t="s">
        <v>590</v>
      </c>
      <c r="D536" s="302">
        <f>VLOOKUP(C536,MUNR[],3,FALSE)</f>
        <v>0.1</v>
      </c>
      <c r="E536" s="302">
        <f>VLOOKUP(C536,MUNR[],4,FALSE)</f>
        <v>0.80000001192092896</v>
      </c>
      <c r="F536" s="303">
        <f>VLOOKUP(C536,MUNR[],8,FALSE)</f>
        <v>0.01</v>
      </c>
    </row>
    <row r="537" spans="1:6" ht="16.5" thickTop="1" thickBot="1" x14ac:dyDescent="0.3">
      <c r="A537" s="502"/>
      <c r="B537" s="488"/>
      <c r="C537" s="264" t="s">
        <v>682</v>
      </c>
      <c r="D537" s="302">
        <f>VLOOKUP(C537,MUNR[],3,FALSE)</f>
        <v>0.1</v>
      </c>
      <c r="E537" s="302">
        <f>VLOOKUP(C537,MUNR[],4,FALSE)</f>
        <v>0.80000001192092896</v>
      </c>
      <c r="F537" s="303">
        <f>VLOOKUP(C537,MUNR[],8,FALSE)</f>
        <v>0.01</v>
      </c>
    </row>
    <row r="538" spans="1:6" ht="16.5" thickTop="1" thickBot="1" x14ac:dyDescent="0.3">
      <c r="A538" s="502"/>
      <c r="B538" s="488"/>
      <c r="C538" s="264" t="s">
        <v>773</v>
      </c>
      <c r="D538" s="302">
        <f>VLOOKUP(C538,MUNR[],3,FALSE)</f>
        <v>0.1</v>
      </c>
      <c r="E538" s="302">
        <f>VLOOKUP(C538,MUNR[],4,FALSE)</f>
        <v>0.80000001192092896</v>
      </c>
      <c r="F538" s="303">
        <f>VLOOKUP(C538,MUNR[],8,FALSE)</f>
        <v>0.01</v>
      </c>
    </row>
    <row r="539" spans="1:6" ht="16.5" thickTop="1" thickBot="1" x14ac:dyDescent="0.3">
      <c r="A539" s="502"/>
      <c r="B539" s="488"/>
      <c r="C539" s="264" t="s">
        <v>861</v>
      </c>
      <c r="D539" s="302">
        <f>VLOOKUP(C539,MUNR[],3,FALSE)</f>
        <v>0.1</v>
      </c>
      <c r="E539" s="302">
        <f>VLOOKUP(C539,MUNR[],4,FALSE)</f>
        <v>0.80000001192092896</v>
      </c>
      <c r="F539" s="303">
        <f>VLOOKUP(C539,MUNR[],8,FALSE)</f>
        <v>0.01</v>
      </c>
    </row>
    <row r="540" spans="1:6" ht="16.5" thickTop="1" thickBot="1" x14ac:dyDescent="0.3">
      <c r="A540" s="502"/>
      <c r="B540" s="488"/>
      <c r="C540" s="264" t="s">
        <v>942</v>
      </c>
      <c r="D540" s="302">
        <f>VLOOKUP(C540,MUNR[],3,FALSE)</f>
        <v>0.1</v>
      </c>
      <c r="E540" s="302">
        <f>VLOOKUP(C540,MUNR[],4,FALSE)</f>
        <v>0.80000001192092896</v>
      </c>
      <c r="F540" s="303">
        <f>VLOOKUP(C540,MUNR[],8,FALSE)</f>
        <v>0.01</v>
      </c>
    </row>
    <row r="541" spans="1:6" ht="16.5" thickTop="1" thickBot="1" x14ac:dyDescent="0.3">
      <c r="A541" s="502"/>
      <c r="B541" s="488"/>
      <c r="C541" s="264" t="s">
        <v>3211</v>
      </c>
      <c r="D541" s="302">
        <f>VLOOKUP(C541,MUNR[],3,FALSE)</f>
        <v>0.1</v>
      </c>
      <c r="E541" s="302">
        <f>VLOOKUP(C541,MUNR[],4,FALSE)</f>
        <v>0.80000001192092896</v>
      </c>
      <c r="F541" s="303">
        <f>VLOOKUP(C541,MUNR[],8,FALSE)</f>
        <v>0.01</v>
      </c>
    </row>
    <row r="542" spans="1:6" ht="16.5" thickTop="1" thickBot="1" x14ac:dyDescent="0.3">
      <c r="A542" s="502"/>
      <c r="B542" s="488"/>
      <c r="C542" s="293" t="s">
        <v>1018</v>
      </c>
      <c r="D542" s="302">
        <f>VLOOKUP(C542,MUNR[],3,FALSE)</f>
        <v>0.1</v>
      </c>
      <c r="E542" s="302">
        <f>VLOOKUP(C542,MUNR[],4,FALSE)</f>
        <v>0.80000001192092896</v>
      </c>
      <c r="F542" s="303">
        <f>VLOOKUP(C542,MUNR[],8,FALSE)</f>
        <v>0.01</v>
      </c>
    </row>
    <row r="543" spans="1:6" ht="16.5" thickTop="1" thickBot="1" x14ac:dyDescent="0.3">
      <c r="A543" s="503"/>
      <c r="B543" s="489"/>
      <c r="C543" s="265" t="s">
        <v>1087</v>
      </c>
      <c r="D543" s="304">
        <f>VLOOKUP(C543,MUNR[],3,FALSE)</f>
        <v>0.1</v>
      </c>
      <c r="E543" s="304">
        <f>VLOOKUP(C543,MUNR[],4,FALSE)</f>
        <v>0.80000001192092896</v>
      </c>
      <c r="F543" s="305">
        <f>VLOOKUP(C543,MUNR[],8,FALSE)</f>
        <v>0.01</v>
      </c>
    </row>
    <row r="544" spans="1:6" ht="15" customHeight="1" thickBot="1" x14ac:dyDescent="0.3">
      <c r="A544" s="492" t="s">
        <v>140</v>
      </c>
      <c r="B544" s="490" t="s">
        <v>206</v>
      </c>
      <c r="C544" s="268" t="s">
        <v>301</v>
      </c>
      <c r="D544" s="302">
        <f>VLOOKUP(C544,MUNR[],3,FALSE)</f>
        <v>0.3</v>
      </c>
      <c r="E544" s="302">
        <f>VLOOKUP(C544,MUNR[],4,FALSE)</f>
        <v>0.80000001192092896</v>
      </c>
      <c r="F544" s="303">
        <f>VLOOKUP(C544,MUNR[],8,FALSE)</f>
        <v>5.7</v>
      </c>
    </row>
    <row r="545" spans="1:6" ht="16.5" thickTop="1" thickBot="1" x14ac:dyDescent="0.3">
      <c r="A545" s="493"/>
      <c r="B545" s="488"/>
      <c r="C545" s="264" t="s">
        <v>403</v>
      </c>
      <c r="D545" s="302">
        <f>VLOOKUP(C545,MUNR[],3,FALSE)</f>
        <v>0.3</v>
      </c>
      <c r="E545" s="302">
        <f>VLOOKUP(C545,MUNR[],4,FALSE)</f>
        <v>0.80000001192092896</v>
      </c>
      <c r="F545" s="303">
        <f>VLOOKUP(C545,MUNR[],8,FALSE)</f>
        <v>5.7</v>
      </c>
    </row>
    <row r="546" spans="1:6" ht="16.5" thickTop="1" thickBot="1" x14ac:dyDescent="0.3">
      <c r="A546" s="493"/>
      <c r="B546" s="488"/>
      <c r="C546" s="264" t="s">
        <v>498</v>
      </c>
      <c r="D546" s="302">
        <f>VLOOKUP(C546,MUNR[],3,FALSE)</f>
        <v>0.3</v>
      </c>
      <c r="E546" s="302">
        <f>VLOOKUP(C546,MUNR[],4,FALSE)</f>
        <v>0.80000001192092896</v>
      </c>
      <c r="F546" s="303">
        <f>VLOOKUP(C546,MUNR[],8,FALSE)</f>
        <v>5.7</v>
      </c>
    </row>
    <row r="547" spans="1:6" ht="16.5" thickTop="1" thickBot="1" x14ac:dyDescent="0.3">
      <c r="A547" s="493"/>
      <c r="B547" s="488"/>
      <c r="C547" s="264" t="s">
        <v>591</v>
      </c>
      <c r="D547" s="302">
        <f>VLOOKUP(C547,MUNR[],3,FALSE)</f>
        <v>0.3</v>
      </c>
      <c r="E547" s="302">
        <f>VLOOKUP(C547,MUNR[],4,FALSE)</f>
        <v>0.80000001192092896</v>
      </c>
      <c r="F547" s="303">
        <f>VLOOKUP(C547,MUNR[],8,FALSE)</f>
        <v>5.7</v>
      </c>
    </row>
    <row r="548" spans="1:6" ht="16.5" thickTop="1" thickBot="1" x14ac:dyDescent="0.3">
      <c r="A548" s="493"/>
      <c r="B548" s="488"/>
      <c r="C548" s="264" t="s">
        <v>683</v>
      </c>
      <c r="D548" s="302">
        <f>VLOOKUP(C548,MUNR[],3,FALSE)</f>
        <v>0.3</v>
      </c>
      <c r="E548" s="302">
        <f>VLOOKUP(C548,MUNR[],4,FALSE)</f>
        <v>0.80000001192092896</v>
      </c>
      <c r="F548" s="303">
        <f>VLOOKUP(C548,MUNR[],8,FALSE)</f>
        <v>5.7</v>
      </c>
    </row>
    <row r="549" spans="1:6" ht="16.5" thickTop="1" thickBot="1" x14ac:dyDescent="0.3">
      <c r="A549" s="493"/>
      <c r="B549" s="488"/>
      <c r="C549" s="264" t="s">
        <v>774</v>
      </c>
      <c r="D549" s="302">
        <f>VLOOKUP(C549,MUNR[],3,FALSE)</f>
        <v>0.3</v>
      </c>
      <c r="E549" s="302">
        <f>VLOOKUP(C549,MUNR[],4,FALSE)</f>
        <v>0.80000001192092896</v>
      </c>
      <c r="F549" s="303">
        <f>VLOOKUP(C549,MUNR[],8,FALSE)</f>
        <v>5.7</v>
      </c>
    </row>
    <row r="550" spans="1:6" ht="16.5" thickTop="1" thickBot="1" x14ac:dyDescent="0.3">
      <c r="A550" s="493"/>
      <c r="B550" s="488"/>
      <c r="C550" s="264" t="s">
        <v>862</v>
      </c>
      <c r="D550" s="302">
        <f>VLOOKUP(C550,MUNR[],3,FALSE)</f>
        <v>0.3</v>
      </c>
      <c r="E550" s="302">
        <f>VLOOKUP(C550,MUNR[],4,FALSE)</f>
        <v>0.80000001192092896</v>
      </c>
      <c r="F550" s="303">
        <f>VLOOKUP(C550,MUNR[],8,FALSE)</f>
        <v>5.7</v>
      </c>
    </row>
    <row r="551" spans="1:6" ht="16.5" thickTop="1" thickBot="1" x14ac:dyDescent="0.3">
      <c r="A551" s="493"/>
      <c r="B551" s="488"/>
      <c r="C551" s="264" t="s">
        <v>943</v>
      </c>
      <c r="D551" s="302">
        <f>VLOOKUP(C551,MUNR[],3,FALSE)</f>
        <v>0.3</v>
      </c>
      <c r="E551" s="302">
        <f>VLOOKUP(C551,MUNR[],4,FALSE)</f>
        <v>0.80000001192092896</v>
      </c>
      <c r="F551" s="303">
        <f>VLOOKUP(C551,MUNR[],8,FALSE)</f>
        <v>5.7</v>
      </c>
    </row>
    <row r="552" spans="1:6" ht="16.5" thickTop="1" thickBot="1" x14ac:dyDescent="0.3">
      <c r="A552" s="493"/>
      <c r="B552" s="488"/>
      <c r="C552" s="264" t="s">
        <v>1019</v>
      </c>
      <c r="D552" s="302">
        <f>VLOOKUP(C552,MUNR[],3,FALSE)</f>
        <v>0.3</v>
      </c>
      <c r="E552" s="302">
        <f>VLOOKUP(C552,MUNR[],4,FALSE)</f>
        <v>0.80000001192092896</v>
      </c>
      <c r="F552" s="303">
        <f>VLOOKUP(C552,MUNR[],8,FALSE)</f>
        <v>5.7</v>
      </c>
    </row>
    <row r="553" spans="1:6" ht="16.5" thickTop="1" thickBot="1" x14ac:dyDescent="0.3">
      <c r="A553" s="493"/>
      <c r="B553" s="488"/>
      <c r="C553" s="264" t="s">
        <v>1088</v>
      </c>
      <c r="D553" s="302">
        <f>VLOOKUP(C553,MUNR[],3,FALSE)</f>
        <v>0.3</v>
      </c>
      <c r="E553" s="302">
        <f>VLOOKUP(C553,MUNR[],4,FALSE)</f>
        <v>0.80000001192092896</v>
      </c>
      <c r="F553" s="303">
        <f>VLOOKUP(C553,MUNR[],8,FALSE)</f>
        <v>5.7</v>
      </c>
    </row>
    <row r="554" spans="1:6" ht="16.5" thickTop="1" thickBot="1" x14ac:dyDescent="0.3">
      <c r="A554" s="493"/>
      <c r="B554" s="488"/>
      <c r="C554" s="264" t="s">
        <v>1151</v>
      </c>
      <c r="D554" s="302">
        <f>VLOOKUP(C554,MUNR[],3,FALSE)</f>
        <v>0.3</v>
      </c>
      <c r="E554" s="302">
        <f>VLOOKUP(C554,MUNR[],4,FALSE)</f>
        <v>0.80000001192092896</v>
      </c>
      <c r="F554" s="303">
        <f>VLOOKUP(C554,MUNR[],8,FALSE)</f>
        <v>5.7</v>
      </c>
    </row>
    <row r="555" spans="1:6" ht="16.5" thickTop="1" thickBot="1" x14ac:dyDescent="0.3">
      <c r="A555" s="493"/>
      <c r="B555" s="488"/>
      <c r="C555" s="264" t="s">
        <v>1206</v>
      </c>
      <c r="D555" s="302">
        <f>VLOOKUP(C555,MUNR[],3,FALSE)</f>
        <v>0.3</v>
      </c>
      <c r="E555" s="302">
        <f>VLOOKUP(C555,MUNR[],4,FALSE)</f>
        <v>0.80000001192092896</v>
      </c>
      <c r="F555" s="303">
        <f>VLOOKUP(C555,MUNR[],8,FALSE)</f>
        <v>5.7</v>
      </c>
    </row>
    <row r="556" spans="1:6" ht="16.5" thickTop="1" thickBot="1" x14ac:dyDescent="0.3">
      <c r="A556" s="493"/>
      <c r="B556" s="488"/>
      <c r="C556" s="264" t="s">
        <v>1256</v>
      </c>
      <c r="D556" s="302">
        <f>VLOOKUP(C556,MUNR[],3,FALSE)</f>
        <v>0.3</v>
      </c>
      <c r="E556" s="302">
        <f>VLOOKUP(C556,MUNR[],4,FALSE)</f>
        <v>0.80000001192092896</v>
      </c>
      <c r="F556" s="303">
        <f>VLOOKUP(C556,MUNR[],8,FALSE)</f>
        <v>5.7</v>
      </c>
    </row>
    <row r="557" spans="1:6" ht="16.5" thickTop="1" thickBot="1" x14ac:dyDescent="0.3">
      <c r="A557" s="493"/>
      <c r="B557" s="488"/>
      <c r="C557" s="264" t="s">
        <v>1301</v>
      </c>
      <c r="D557" s="302">
        <f>VLOOKUP(C557,MUNR[],3,FALSE)</f>
        <v>0.3</v>
      </c>
      <c r="E557" s="302">
        <f>VLOOKUP(C557,MUNR[],4,FALSE)</f>
        <v>0.80000001192092896</v>
      </c>
      <c r="F557" s="303">
        <f>VLOOKUP(C557,MUNR[],8,FALSE)</f>
        <v>5.7</v>
      </c>
    </row>
    <row r="558" spans="1:6" ht="16.5" thickTop="1" thickBot="1" x14ac:dyDescent="0.3">
      <c r="A558" s="493"/>
      <c r="B558" s="488"/>
      <c r="C558" s="264" t="s">
        <v>1343</v>
      </c>
      <c r="D558" s="302">
        <f>VLOOKUP(C558,MUNR[],3,FALSE)</f>
        <v>0.3</v>
      </c>
      <c r="E558" s="302">
        <f>VLOOKUP(C558,MUNR[],4,FALSE)</f>
        <v>0.80000001192092896</v>
      </c>
      <c r="F558" s="303">
        <f>VLOOKUP(C558,MUNR[],8,FALSE)</f>
        <v>5.7</v>
      </c>
    </row>
    <row r="559" spans="1:6" ht="16.5" thickTop="1" thickBot="1" x14ac:dyDescent="0.3">
      <c r="A559" s="493"/>
      <c r="B559" s="488"/>
      <c r="C559" s="264" t="s">
        <v>1378</v>
      </c>
      <c r="D559" s="302">
        <f>VLOOKUP(C559,MUNR[],3,FALSE)</f>
        <v>0.3</v>
      </c>
      <c r="E559" s="302">
        <f>VLOOKUP(C559,MUNR[],4,FALSE)</f>
        <v>0.80000001192092896</v>
      </c>
      <c r="F559" s="303">
        <f>VLOOKUP(C559,MUNR[],8,FALSE)</f>
        <v>5.7</v>
      </c>
    </row>
    <row r="560" spans="1:6" ht="16.5" thickTop="1" thickBot="1" x14ac:dyDescent="0.3">
      <c r="A560" s="493"/>
      <c r="B560" s="488"/>
      <c r="C560" s="264" t="s">
        <v>1410</v>
      </c>
      <c r="D560" s="302">
        <f>VLOOKUP(C560,MUNR[],3,FALSE)</f>
        <v>0.3</v>
      </c>
      <c r="E560" s="302">
        <f>VLOOKUP(C560,MUNR[],4,FALSE)</f>
        <v>0.80000001192092896</v>
      </c>
      <c r="F560" s="303">
        <f>VLOOKUP(C560,MUNR[],8,FALSE)</f>
        <v>5.7</v>
      </c>
    </row>
    <row r="561" spans="1:6" ht="16.5" thickTop="1" thickBot="1" x14ac:dyDescent="0.3">
      <c r="A561" s="493"/>
      <c r="B561" s="488"/>
      <c r="C561" s="264" t="s">
        <v>1439</v>
      </c>
      <c r="D561" s="302">
        <f>VLOOKUP(C561,MUNR[],3,FALSE)</f>
        <v>0.3</v>
      </c>
      <c r="E561" s="302">
        <f>VLOOKUP(C561,MUNR[],4,FALSE)</f>
        <v>0.80000001192092896</v>
      </c>
      <c r="F561" s="303">
        <f>VLOOKUP(C561,MUNR[],8,FALSE)</f>
        <v>5.7</v>
      </c>
    </row>
    <row r="562" spans="1:6" ht="16.5" thickTop="1" thickBot="1" x14ac:dyDescent="0.3">
      <c r="A562" s="493"/>
      <c r="B562" s="488"/>
      <c r="C562" s="264" t="s">
        <v>1461</v>
      </c>
      <c r="D562" s="302">
        <f>VLOOKUP(C562,MUNR[],3,FALSE)</f>
        <v>0.3</v>
      </c>
      <c r="E562" s="302">
        <f>VLOOKUP(C562,MUNR[],4,FALSE)</f>
        <v>0.80000001192092896</v>
      </c>
      <c r="F562" s="303">
        <f>VLOOKUP(C562,MUNR[],8,FALSE)</f>
        <v>5.7</v>
      </c>
    </row>
    <row r="563" spans="1:6" ht="16.5" thickTop="1" thickBot="1" x14ac:dyDescent="0.3">
      <c r="A563" s="493"/>
      <c r="B563" s="491"/>
      <c r="C563" s="265" t="s">
        <v>1478</v>
      </c>
      <c r="D563" s="304">
        <f>VLOOKUP(C563,MUNR[],3,FALSE)</f>
        <v>0.3</v>
      </c>
      <c r="E563" s="304">
        <f>VLOOKUP(C563,MUNR[],4,FALSE)</f>
        <v>0.80000001192092896</v>
      </c>
      <c r="F563" s="303">
        <f>VLOOKUP(C563,MUNR[],8,FALSE)</f>
        <v>5.7</v>
      </c>
    </row>
    <row r="564" spans="1:6" ht="15.75" thickBot="1" x14ac:dyDescent="0.3">
      <c r="A564" s="493"/>
      <c r="B564" s="490" t="s">
        <v>240</v>
      </c>
      <c r="C564" s="268" t="s">
        <v>775</v>
      </c>
      <c r="D564" s="302">
        <f>VLOOKUP(C564,MUNR[],3,FALSE)</f>
        <v>0.3</v>
      </c>
      <c r="E564" s="371">
        <f>VLOOKUP(C564,MUNR[],4,FALSE)</f>
        <v>0.80000001192092896</v>
      </c>
      <c r="F564" s="360">
        <f>VLOOKUP(C564,MUNR[],8,FALSE)</f>
        <v>0.86</v>
      </c>
    </row>
    <row r="565" spans="1:6" ht="16.5" thickTop="1" thickBot="1" x14ac:dyDescent="0.3">
      <c r="A565" s="493"/>
      <c r="B565" s="488"/>
      <c r="C565" s="264" t="s">
        <v>302</v>
      </c>
      <c r="D565" s="302">
        <f>VLOOKUP(C565,MUNR[],3,FALSE)</f>
        <v>0.3</v>
      </c>
      <c r="E565" s="371">
        <f>VLOOKUP(C565,MUNR[],4,FALSE)</f>
        <v>0.80000001192092896</v>
      </c>
      <c r="F565" s="303">
        <f>VLOOKUP(C565,MUNR[],8,FALSE)</f>
        <v>0.86</v>
      </c>
    </row>
    <row r="566" spans="1:6" ht="16.5" thickTop="1" thickBot="1" x14ac:dyDescent="0.3">
      <c r="A566" s="493"/>
      <c r="B566" s="488"/>
      <c r="C566" s="264" t="s">
        <v>404</v>
      </c>
      <c r="D566" s="302">
        <f>VLOOKUP(C566,MUNR[],3,FALSE)</f>
        <v>0.3</v>
      </c>
      <c r="E566" s="371">
        <f>VLOOKUP(C566,MUNR[],4,FALSE)</f>
        <v>0.80000001192092896</v>
      </c>
      <c r="F566" s="303">
        <f>VLOOKUP(C566,MUNR[],8,FALSE)</f>
        <v>0.86</v>
      </c>
    </row>
    <row r="567" spans="1:6" ht="16.5" thickTop="1" thickBot="1" x14ac:dyDescent="0.3">
      <c r="A567" s="493"/>
      <c r="B567" s="488"/>
      <c r="C567" s="264" t="s">
        <v>499</v>
      </c>
      <c r="D567" s="302">
        <f>VLOOKUP(C567,MUNR[],3,FALSE)</f>
        <v>0.3</v>
      </c>
      <c r="E567" s="371">
        <f>VLOOKUP(C567,MUNR[],4,FALSE)</f>
        <v>0.80000001192092896</v>
      </c>
      <c r="F567" s="303">
        <f>VLOOKUP(C567,MUNR[],8,FALSE)</f>
        <v>0.86</v>
      </c>
    </row>
    <row r="568" spans="1:6" ht="16.5" thickTop="1" thickBot="1" x14ac:dyDescent="0.3">
      <c r="A568" s="493"/>
      <c r="B568" s="488"/>
      <c r="C568" s="264" t="s">
        <v>592</v>
      </c>
      <c r="D568" s="302">
        <f>VLOOKUP(C568,MUNR[],3,FALSE)</f>
        <v>0.3</v>
      </c>
      <c r="E568" s="371">
        <f>VLOOKUP(C568,MUNR[],4,FALSE)</f>
        <v>0.80000001192092896</v>
      </c>
      <c r="F568" s="303">
        <f>VLOOKUP(C568,MUNR[],8,FALSE)</f>
        <v>0.86</v>
      </c>
    </row>
    <row r="569" spans="1:6" ht="16.5" thickTop="1" thickBot="1" x14ac:dyDescent="0.3">
      <c r="A569" s="493"/>
      <c r="B569" s="488"/>
      <c r="C569" s="264" t="s">
        <v>684</v>
      </c>
      <c r="D569" s="302">
        <f>VLOOKUP(C569,MUNR[],3,FALSE)</f>
        <v>0.3</v>
      </c>
      <c r="E569" s="371">
        <f>VLOOKUP(C569,MUNR[],4,FALSE)</f>
        <v>0.80000001192092896</v>
      </c>
      <c r="F569" s="303">
        <f>VLOOKUP(C569,MUNR[],8,FALSE)</f>
        <v>0.86</v>
      </c>
    </row>
    <row r="570" spans="1:6" ht="16.5" thickTop="1" thickBot="1" x14ac:dyDescent="0.3">
      <c r="A570" s="493"/>
      <c r="B570" s="491"/>
      <c r="C570" s="265" t="s">
        <v>863</v>
      </c>
      <c r="D570" s="304">
        <f>VLOOKUP(C570,MUNR[],3,FALSE)</f>
        <v>0.3</v>
      </c>
      <c r="E570" s="372">
        <f>VLOOKUP(C570,MUNR[],4,FALSE)</f>
        <v>0.80000001192092896</v>
      </c>
      <c r="F570" s="305">
        <f>VLOOKUP(C570,MUNR[],8,FALSE)</f>
        <v>0.86</v>
      </c>
    </row>
    <row r="571" spans="1:6" ht="15.75" thickBot="1" x14ac:dyDescent="0.3">
      <c r="A571" s="493"/>
      <c r="B571" s="487" t="s">
        <v>220</v>
      </c>
      <c r="C571" s="268" t="s">
        <v>303</v>
      </c>
      <c r="D571" s="302">
        <f>VLOOKUP(C571,MUNR[],3,FALSE)</f>
        <v>0.3</v>
      </c>
      <c r="E571" s="302">
        <f>VLOOKUP(C571,MUNR[],4,FALSE)</f>
        <v>0.80000001192092896</v>
      </c>
      <c r="F571" s="303">
        <f>VLOOKUP(C571,MUNR[],8,FALSE)</f>
        <v>4.47</v>
      </c>
    </row>
    <row r="572" spans="1:6" ht="16.5" thickTop="1" thickBot="1" x14ac:dyDescent="0.3">
      <c r="A572" s="493"/>
      <c r="B572" s="488"/>
      <c r="C572" s="293" t="s">
        <v>405</v>
      </c>
      <c r="D572" s="302">
        <f>VLOOKUP(C572,MUNR[],3,FALSE)</f>
        <v>0.3</v>
      </c>
      <c r="E572" s="302">
        <f>VLOOKUP(C572,MUNR[],4,FALSE)</f>
        <v>0.80000001192092896</v>
      </c>
      <c r="F572" s="303">
        <f>VLOOKUP(C572,MUNR[],8,FALSE)</f>
        <v>4.47</v>
      </c>
    </row>
    <row r="573" spans="1:6" ht="16.5" thickTop="1" thickBot="1" x14ac:dyDescent="0.3">
      <c r="A573" s="493"/>
      <c r="B573" s="488"/>
      <c r="C573" s="293" t="s">
        <v>500</v>
      </c>
      <c r="D573" s="302">
        <f>VLOOKUP(C573,MUNR[],3,FALSE)</f>
        <v>0.3</v>
      </c>
      <c r="E573" s="302">
        <f>VLOOKUP(C573,MUNR[],4,FALSE)</f>
        <v>0.80000001192092896</v>
      </c>
      <c r="F573" s="303">
        <f>VLOOKUP(C573,MUNR[],8,FALSE)</f>
        <v>4.47</v>
      </c>
    </row>
    <row r="574" spans="1:6" ht="16.5" thickTop="1" thickBot="1" x14ac:dyDescent="0.3">
      <c r="A574" s="493"/>
      <c r="B574" s="488"/>
      <c r="C574" s="293" t="s">
        <v>593</v>
      </c>
      <c r="D574" s="302">
        <f>VLOOKUP(C574,MUNR[],3,FALSE)</f>
        <v>0.3</v>
      </c>
      <c r="E574" s="302">
        <f>VLOOKUP(C574,MUNR[],4,FALSE)</f>
        <v>0.80000001192092896</v>
      </c>
      <c r="F574" s="303">
        <f>VLOOKUP(C574,MUNR[],8,FALSE)</f>
        <v>4.47</v>
      </c>
    </row>
    <row r="575" spans="1:6" ht="16.5" thickTop="1" thickBot="1" x14ac:dyDescent="0.3">
      <c r="A575" s="493"/>
      <c r="B575" s="488"/>
      <c r="C575" s="293" t="s">
        <v>685</v>
      </c>
      <c r="D575" s="302">
        <f>VLOOKUP(C575,MUNR[],3,FALSE)</f>
        <v>0.3</v>
      </c>
      <c r="E575" s="302">
        <f>VLOOKUP(C575,MUNR[],4,FALSE)</f>
        <v>0.80000001192092896</v>
      </c>
      <c r="F575" s="303">
        <f>VLOOKUP(C575,MUNR[],8,FALSE)</f>
        <v>4.47</v>
      </c>
    </row>
    <row r="576" spans="1:6" ht="16.5" thickTop="1" thickBot="1" x14ac:dyDescent="0.3">
      <c r="A576" s="493"/>
      <c r="B576" s="488"/>
      <c r="C576" s="293" t="s">
        <v>776</v>
      </c>
      <c r="D576" s="302">
        <f>VLOOKUP(C576,MUNR[],3,FALSE)</f>
        <v>0.3</v>
      </c>
      <c r="E576" s="302">
        <f>VLOOKUP(C576,MUNR[],4,FALSE)</f>
        <v>0.80000001192092896</v>
      </c>
      <c r="F576" s="303">
        <f>VLOOKUP(C576,MUNR[],8,FALSE)</f>
        <v>4.47</v>
      </c>
    </row>
    <row r="577" spans="1:6" ht="16.5" thickTop="1" thickBot="1" x14ac:dyDescent="0.3">
      <c r="A577" s="493"/>
      <c r="B577" s="488"/>
      <c r="C577" s="293" t="s">
        <v>864</v>
      </c>
      <c r="D577" s="302">
        <f>VLOOKUP(C577,MUNR[],3,FALSE)</f>
        <v>0.3</v>
      </c>
      <c r="E577" s="302">
        <f>VLOOKUP(C577,MUNR[],4,FALSE)</f>
        <v>0.80000001192092896</v>
      </c>
      <c r="F577" s="303">
        <f>VLOOKUP(C577,MUNR[],8,FALSE)</f>
        <v>4.47</v>
      </c>
    </row>
    <row r="578" spans="1:6" ht="16.5" thickTop="1" thickBot="1" x14ac:dyDescent="0.3">
      <c r="A578" s="493"/>
      <c r="B578" s="488"/>
      <c r="C578" s="293" t="s">
        <v>944</v>
      </c>
      <c r="D578" s="302">
        <f>VLOOKUP(C578,MUNR[],3,FALSE)</f>
        <v>0.3</v>
      </c>
      <c r="E578" s="302">
        <f>VLOOKUP(C578,MUNR[],4,FALSE)</f>
        <v>0.80000001192092896</v>
      </c>
      <c r="F578" s="303">
        <f>VLOOKUP(C578,MUNR[],8,FALSE)</f>
        <v>4.47</v>
      </c>
    </row>
    <row r="579" spans="1:6" ht="16.5" thickTop="1" thickBot="1" x14ac:dyDescent="0.3">
      <c r="A579" s="493"/>
      <c r="B579" s="488"/>
      <c r="C579" s="293" t="s">
        <v>1020</v>
      </c>
      <c r="D579" s="302">
        <f>VLOOKUP(C579,MUNR[],3,FALSE)</f>
        <v>0.3</v>
      </c>
      <c r="E579" s="302">
        <f>VLOOKUP(C579,MUNR[],4,FALSE)</f>
        <v>0.80000001192092896</v>
      </c>
      <c r="F579" s="303">
        <f>VLOOKUP(C579,MUNR[],8,FALSE)</f>
        <v>4.47</v>
      </c>
    </row>
    <row r="580" spans="1:6" ht="16.5" thickTop="1" thickBot="1" x14ac:dyDescent="0.3">
      <c r="A580" s="493"/>
      <c r="B580" s="488"/>
      <c r="C580" s="293" t="s">
        <v>1089</v>
      </c>
      <c r="D580" s="302">
        <f>VLOOKUP(C580,MUNR[],3,FALSE)</f>
        <v>0.3</v>
      </c>
      <c r="E580" s="302">
        <f>VLOOKUP(C580,MUNR[],4,FALSE)</f>
        <v>0.80000001192092896</v>
      </c>
      <c r="F580" s="303">
        <f>VLOOKUP(C580,MUNR[],8,FALSE)</f>
        <v>4.47</v>
      </c>
    </row>
    <row r="581" spans="1:6" ht="16.5" thickTop="1" thickBot="1" x14ac:dyDescent="0.3">
      <c r="A581" s="493"/>
      <c r="B581" s="488"/>
      <c r="C581" s="293" t="s">
        <v>1152</v>
      </c>
      <c r="D581" s="302">
        <f>VLOOKUP(C581,MUNR[],3,FALSE)</f>
        <v>0.3</v>
      </c>
      <c r="E581" s="302">
        <f>VLOOKUP(C581,MUNR[],4,FALSE)</f>
        <v>0.80000001192092896</v>
      </c>
      <c r="F581" s="303">
        <f>VLOOKUP(C581,MUNR[],8,FALSE)</f>
        <v>4.47</v>
      </c>
    </row>
    <row r="582" spans="1:6" ht="16.5" thickTop="1" thickBot="1" x14ac:dyDescent="0.3">
      <c r="A582" s="493"/>
      <c r="B582" s="488"/>
      <c r="C582" s="293" t="s">
        <v>1207</v>
      </c>
      <c r="D582" s="302">
        <f>VLOOKUP(C582,MUNR[],3,FALSE)</f>
        <v>0.3</v>
      </c>
      <c r="E582" s="302">
        <f>VLOOKUP(C582,MUNR[],4,FALSE)</f>
        <v>0.80000001192092896</v>
      </c>
      <c r="F582" s="303">
        <f>VLOOKUP(C582,MUNR[],8,FALSE)</f>
        <v>4.47</v>
      </c>
    </row>
    <row r="583" spans="1:6" ht="16.5" thickTop="1" thickBot="1" x14ac:dyDescent="0.3">
      <c r="A583" s="493"/>
      <c r="B583" s="488"/>
      <c r="C583" s="293" t="s">
        <v>1257</v>
      </c>
      <c r="D583" s="302">
        <f>VLOOKUP(C583,MUNR[],3,FALSE)</f>
        <v>0.3</v>
      </c>
      <c r="E583" s="302">
        <f>VLOOKUP(C583,MUNR[],4,FALSE)</f>
        <v>0.80000001192092896</v>
      </c>
      <c r="F583" s="303">
        <f>VLOOKUP(C583,MUNR[],8,FALSE)</f>
        <v>4.47</v>
      </c>
    </row>
    <row r="584" spans="1:6" ht="16.5" thickTop="1" thickBot="1" x14ac:dyDescent="0.3">
      <c r="A584" s="493"/>
      <c r="B584" s="489"/>
      <c r="C584" s="296" t="s">
        <v>1302</v>
      </c>
      <c r="D584" s="304">
        <f>VLOOKUP(C584,MUNR[],3,FALSE)</f>
        <v>0.3</v>
      </c>
      <c r="E584" s="304">
        <f>VLOOKUP(C584,MUNR[],4,FALSE)</f>
        <v>0.80000001192092896</v>
      </c>
      <c r="F584" s="303">
        <f>VLOOKUP(C584,MUNR[],8,FALSE)</f>
        <v>4.47</v>
      </c>
    </row>
    <row r="585" spans="1:6" ht="15.75" thickBot="1" x14ac:dyDescent="0.3">
      <c r="A585" s="493"/>
      <c r="B585" s="504" t="s">
        <v>231</v>
      </c>
      <c r="C585" s="268" t="s">
        <v>304</v>
      </c>
      <c r="D585" s="302">
        <f>VLOOKUP(C585,MUNR[],3,FALSE)</f>
        <v>0.3</v>
      </c>
      <c r="E585" s="302">
        <f>VLOOKUP(C585,MUNR[],4,FALSE)</f>
        <v>0.80000001192092896</v>
      </c>
      <c r="F585" s="360">
        <f>VLOOKUP(C585,MUNR[],8,FALSE)</f>
        <v>2.48</v>
      </c>
    </row>
    <row r="586" spans="1:6" ht="16.5" thickTop="1" thickBot="1" x14ac:dyDescent="0.3">
      <c r="A586" s="493"/>
      <c r="B586" s="505"/>
      <c r="C586" s="264" t="s">
        <v>406</v>
      </c>
      <c r="D586" s="302">
        <f>VLOOKUP(C586,MUNR[],3,FALSE)</f>
        <v>0.3</v>
      </c>
      <c r="E586" s="302">
        <f>VLOOKUP(C586,MUNR[],4,FALSE)</f>
        <v>0.80000001192092896</v>
      </c>
      <c r="F586" s="303">
        <f>VLOOKUP(C586,MUNR[],8,FALSE)</f>
        <v>2.48</v>
      </c>
    </row>
    <row r="587" spans="1:6" ht="16.5" thickTop="1" thickBot="1" x14ac:dyDescent="0.3">
      <c r="A587" s="493"/>
      <c r="B587" s="505"/>
      <c r="C587" s="264" t="s">
        <v>501</v>
      </c>
      <c r="D587" s="302">
        <f>VLOOKUP(C587,MUNR[],3,FALSE)</f>
        <v>0.3</v>
      </c>
      <c r="E587" s="302">
        <f>VLOOKUP(C587,MUNR[],4,FALSE)</f>
        <v>0.80000001192092896</v>
      </c>
      <c r="F587" s="303">
        <f>VLOOKUP(C587,MUNR[],8,FALSE)</f>
        <v>2.48</v>
      </c>
    </row>
    <row r="588" spans="1:6" ht="16.5" thickTop="1" thickBot="1" x14ac:dyDescent="0.3">
      <c r="A588" s="493"/>
      <c r="B588" s="505"/>
      <c r="C588" s="264" t="s">
        <v>594</v>
      </c>
      <c r="D588" s="302">
        <f>VLOOKUP(C588,MUNR[],3,FALSE)</f>
        <v>0.3</v>
      </c>
      <c r="E588" s="302">
        <f>VLOOKUP(C588,MUNR[],4,FALSE)</f>
        <v>0.80000001192092896</v>
      </c>
      <c r="F588" s="303">
        <f>VLOOKUP(C588,MUNR[],8,FALSE)</f>
        <v>2.48</v>
      </c>
    </row>
    <row r="589" spans="1:6" ht="16.5" thickTop="1" thickBot="1" x14ac:dyDescent="0.3">
      <c r="A589" s="493"/>
      <c r="B589" s="505"/>
      <c r="C589" s="264" t="s">
        <v>686</v>
      </c>
      <c r="D589" s="302">
        <f>VLOOKUP(C589,MUNR[],3,FALSE)</f>
        <v>0.3</v>
      </c>
      <c r="E589" s="302">
        <f>VLOOKUP(C589,MUNR[],4,FALSE)</f>
        <v>0.80000001192092896</v>
      </c>
      <c r="F589" s="303">
        <f>VLOOKUP(C589,MUNR[],8,FALSE)</f>
        <v>2.48</v>
      </c>
    </row>
    <row r="590" spans="1:6" ht="16.5" thickTop="1" thickBot="1" x14ac:dyDescent="0.3">
      <c r="A590" s="493"/>
      <c r="B590" s="505"/>
      <c r="C590" s="264" t="s">
        <v>777</v>
      </c>
      <c r="D590" s="302">
        <f>VLOOKUP(C590,MUNR[],3,FALSE)</f>
        <v>0.3</v>
      </c>
      <c r="E590" s="302">
        <f>VLOOKUP(C590,MUNR[],4,FALSE)</f>
        <v>0.80000001192092896</v>
      </c>
      <c r="F590" s="303">
        <f>VLOOKUP(C590,MUNR[],8,FALSE)</f>
        <v>2.48</v>
      </c>
    </row>
    <row r="591" spans="1:6" ht="16.5" thickTop="1" thickBot="1" x14ac:dyDescent="0.3">
      <c r="A591" s="493"/>
      <c r="B591" s="505"/>
      <c r="C591" s="264" t="s">
        <v>865</v>
      </c>
      <c r="D591" s="302">
        <f>VLOOKUP(C591,MUNR[],3,FALSE)</f>
        <v>0.3</v>
      </c>
      <c r="E591" s="302">
        <f>VLOOKUP(C591,MUNR[],4,FALSE)</f>
        <v>0.80000001192092896</v>
      </c>
      <c r="F591" s="303">
        <f>VLOOKUP(C591,MUNR[],8,FALSE)</f>
        <v>2.48</v>
      </c>
    </row>
    <row r="592" spans="1:6" ht="16.5" thickTop="1" thickBot="1" x14ac:dyDescent="0.3">
      <c r="A592" s="493"/>
      <c r="B592" s="505"/>
      <c r="C592" s="264" t="s">
        <v>945</v>
      </c>
      <c r="D592" s="302">
        <f>VLOOKUP(C592,MUNR[],3,FALSE)</f>
        <v>0.3</v>
      </c>
      <c r="E592" s="302">
        <f>VLOOKUP(C592,MUNR[],4,FALSE)</f>
        <v>0.80000001192092896</v>
      </c>
      <c r="F592" s="303">
        <f>VLOOKUP(C592,MUNR[],8,FALSE)</f>
        <v>2.48</v>
      </c>
    </row>
    <row r="593" spans="1:6" ht="16.5" thickTop="1" thickBot="1" x14ac:dyDescent="0.3">
      <c r="A593" s="493"/>
      <c r="B593" s="505"/>
      <c r="C593" s="264" t="s">
        <v>1021</v>
      </c>
      <c r="D593" s="302">
        <f>VLOOKUP(C593,MUNR[],3,FALSE)</f>
        <v>0.3</v>
      </c>
      <c r="E593" s="302">
        <f>VLOOKUP(C593,MUNR[],4,FALSE)</f>
        <v>0.80000001192092896</v>
      </c>
      <c r="F593" s="303">
        <f>VLOOKUP(C593,MUNR[],8,FALSE)</f>
        <v>2.48</v>
      </c>
    </row>
    <row r="594" spans="1:6" ht="16.5" thickTop="1" thickBot="1" x14ac:dyDescent="0.3">
      <c r="A594" s="493"/>
      <c r="B594" s="505"/>
      <c r="C594" s="264" t="s">
        <v>1090</v>
      </c>
      <c r="D594" s="302">
        <f>VLOOKUP(C594,MUNR[],3,FALSE)</f>
        <v>0.3</v>
      </c>
      <c r="E594" s="302">
        <f>VLOOKUP(C594,MUNR[],4,FALSE)</f>
        <v>0.80000001192092896</v>
      </c>
      <c r="F594" s="303">
        <f>VLOOKUP(C594,MUNR[],8,FALSE)</f>
        <v>2.48</v>
      </c>
    </row>
    <row r="595" spans="1:6" ht="16.5" thickTop="1" thickBot="1" x14ac:dyDescent="0.3">
      <c r="A595" s="493"/>
      <c r="B595" s="505"/>
      <c r="C595" s="264" t="s">
        <v>1153</v>
      </c>
      <c r="D595" s="302">
        <f>VLOOKUP(C595,MUNR[],3,FALSE)</f>
        <v>0.3</v>
      </c>
      <c r="E595" s="302">
        <f>VLOOKUP(C595,MUNR[],4,FALSE)</f>
        <v>0.80000001192092896</v>
      </c>
      <c r="F595" s="303">
        <f>VLOOKUP(C595,MUNR[],8,FALSE)</f>
        <v>2.48</v>
      </c>
    </row>
    <row r="596" spans="1:6" ht="16.5" thickTop="1" thickBot="1" x14ac:dyDescent="0.3">
      <c r="A596" s="493"/>
      <c r="B596" s="505"/>
      <c r="C596" s="264" t="s">
        <v>1208</v>
      </c>
      <c r="D596" s="302">
        <f>VLOOKUP(C596,MUNR[],3,FALSE)</f>
        <v>0.3</v>
      </c>
      <c r="E596" s="302">
        <f>VLOOKUP(C596,MUNR[],4,FALSE)</f>
        <v>0.80000001192092896</v>
      </c>
      <c r="F596" s="303">
        <f>VLOOKUP(C596,MUNR[],8,FALSE)</f>
        <v>2.48</v>
      </c>
    </row>
    <row r="597" spans="1:6" ht="16.5" thickTop="1" thickBot="1" x14ac:dyDescent="0.3">
      <c r="A597" s="493"/>
      <c r="B597" s="505"/>
      <c r="C597" s="264" t="s">
        <v>1258</v>
      </c>
      <c r="D597" s="302">
        <f>VLOOKUP(C597,MUNR[],3,FALSE)</f>
        <v>0.3</v>
      </c>
      <c r="E597" s="302">
        <f>VLOOKUP(C597,MUNR[],4,FALSE)</f>
        <v>0.80000001192092896</v>
      </c>
      <c r="F597" s="303">
        <f>VLOOKUP(C597,MUNR[],8,FALSE)</f>
        <v>2.48</v>
      </c>
    </row>
    <row r="598" spans="1:6" ht="16.5" thickTop="1" thickBot="1" x14ac:dyDescent="0.3">
      <c r="A598" s="493"/>
      <c r="B598" s="505"/>
      <c r="C598" s="264" t="s">
        <v>1303</v>
      </c>
      <c r="D598" s="302">
        <f>VLOOKUP(C598,MUNR[],3,FALSE)</f>
        <v>0.3</v>
      </c>
      <c r="E598" s="302">
        <f>VLOOKUP(C598,MUNR[],4,FALSE)</f>
        <v>0.80000001192092896</v>
      </c>
      <c r="F598" s="303">
        <f>VLOOKUP(C598,MUNR[],8,FALSE)</f>
        <v>2.48</v>
      </c>
    </row>
    <row r="599" spans="1:6" ht="16.5" thickTop="1" thickBot="1" x14ac:dyDescent="0.3">
      <c r="A599" s="493"/>
      <c r="B599" s="505"/>
      <c r="C599" s="264" t="s">
        <v>1344</v>
      </c>
      <c r="D599" s="302">
        <f>VLOOKUP(C599,MUNR[],3,FALSE)</f>
        <v>0.3</v>
      </c>
      <c r="E599" s="302">
        <f>VLOOKUP(C599,MUNR[],4,FALSE)</f>
        <v>0.80000001192092896</v>
      </c>
      <c r="F599" s="303">
        <f>VLOOKUP(C599,MUNR[],8,FALSE)</f>
        <v>2.48</v>
      </c>
    </row>
    <row r="600" spans="1:6" ht="16.5" thickTop="1" thickBot="1" x14ac:dyDescent="0.3">
      <c r="A600" s="493"/>
      <c r="B600" s="505"/>
      <c r="C600" s="264" t="s">
        <v>1379</v>
      </c>
      <c r="D600" s="302">
        <f>VLOOKUP(C600,MUNR[],3,FALSE)</f>
        <v>0.3</v>
      </c>
      <c r="E600" s="302">
        <f>VLOOKUP(C600,MUNR[],4,FALSE)</f>
        <v>0.80000001192092896</v>
      </c>
      <c r="F600" s="303">
        <f>VLOOKUP(C600,MUNR[],8,FALSE)</f>
        <v>2.48</v>
      </c>
    </row>
    <row r="601" spans="1:6" ht="16.5" thickTop="1" thickBot="1" x14ac:dyDescent="0.3">
      <c r="A601" s="493"/>
      <c r="B601" s="505"/>
      <c r="C601" s="264" t="s">
        <v>1411</v>
      </c>
      <c r="D601" s="302">
        <f>VLOOKUP(C601,MUNR[],3,FALSE)</f>
        <v>0.3</v>
      </c>
      <c r="E601" s="302">
        <f>VLOOKUP(C601,MUNR[],4,FALSE)</f>
        <v>0.80000001192092896</v>
      </c>
      <c r="F601" s="303">
        <f>VLOOKUP(C601,MUNR[],8,FALSE)</f>
        <v>2.48</v>
      </c>
    </row>
    <row r="602" spans="1:6" ht="16.5" thickTop="1" thickBot="1" x14ac:dyDescent="0.3">
      <c r="A602" s="493"/>
      <c r="B602" s="506"/>
      <c r="C602" s="265" t="s">
        <v>1440</v>
      </c>
      <c r="D602" s="304">
        <f>VLOOKUP(C602,MUNR[],3,FALSE)</f>
        <v>0.3</v>
      </c>
      <c r="E602" s="304">
        <f>VLOOKUP(C602,MUNR[],4,FALSE)</f>
        <v>0.80000001192092896</v>
      </c>
      <c r="F602" s="305">
        <f>VLOOKUP(C602,MUNR[],8,FALSE)</f>
        <v>2.48</v>
      </c>
    </row>
    <row r="603" spans="1:6" ht="60" thickBot="1" x14ac:dyDescent="0.3">
      <c r="A603" s="493"/>
      <c r="B603" s="297" t="s">
        <v>249</v>
      </c>
      <c r="C603" s="267" t="s">
        <v>305</v>
      </c>
      <c r="D603" s="306">
        <f>VLOOKUP(C603,MUNR[],3,FALSE)</f>
        <v>2</v>
      </c>
      <c r="E603" s="306">
        <f>VLOOKUP(C603,MUNR[],4,FALSE)</f>
        <v>2</v>
      </c>
      <c r="F603" s="303">
        <f>VLOOKUP(C603,MUNR[],8,FALSE)</f>
        <v>9.06</v>
      </c>
    </row>
    <row r="604" spans="1:6" ht="15.75" thickBot="1" x14ac:dyDescent="0.3">
      <c r="A604" s="493"/>
      <c r="B604" s="490" t="s">
        <v>176</v>
      </c>
      <c r="C604" s="268" t="s">
        <v>306</v>
      </c>
      <c r="D604" s="302">
        <f>VLOOKUP(C604,MUNR[],3,FALSE)</f>
        <v>1</v>
      </c>
      <c r="E604" s="371">
        <f>VLOOKUP(C604,MUNR[],4,FALSE)</f>
        <v>1</v>
      </c>
      <c r="F604" s="360">
        <f>VLOOKUP(C604,MUNR[],8,FALSE)</f>
        <v>0.95</v>
      </c>
    </row>
    <row r="605" spans="1:6" ht="16.5" thickTop="1" thickBot="1" x14ac:dyDescent="0.3">
      <c r="A605" s="493"/>
      <c r="B605" s="488"/>
      <c r="C605" s="264" t="s">
        <v>407</v>
      </c>
      <c r="D605" s="302">
        <f>VLOOKUP(C605,MUNR[],3,FALSE)</f>
        <v>1</v>
      </c>
      <c r="E605" s="371">
        <f>VLOOKUP(C605,MUNR[],4,FALSE)</f>
        <v>1</v>
      </c>
      <c r="F605" s="303">
        <f>VLOOKUP(C605,MUNR[],8,FALSE)</f>
        <v>0.95</v>
      </c>
    </row>
    <row r="606" spans="1:6" ht="16.5" thickTop="1" thickBot="1" x14ac:dyDescent="0.3">
      <c r="A606" s="493"/>
      <c r="B606" s="488"/>
      <c r="C606" s="264" t="s">
        <v>502</v>
      </c>
      <c r="D606" s="302">
        <f>VLOOKUP(C606,MUNR[],3,FALSE)</f>
        <v>1</v>
      </c>
      <c r="E606" s="371">
        <f>VLOOKUP(C606,MUNR[],4,FALSE)</f>
        <v>1</v>
      </c>
      <c r="F606" s="303">
        <f>VLOOKUP(C606,MUNR[],8,FALSE)</f>
        <v>0.95</v>
      </c>
    </row>
    <row r="607" spans="1:6" ht="16.5" thickTop="1" thickBot="1" x14ac:dyDescent="0.3">
      <c r="A607" s="493"/>
      <c r="B607" s="488"/>
      <c r="C607" s="264" t="s">
        <v>595</v>
      </c>
      <c r="D607" s="302">
        <f>VLOOKUP(C607,MUNR[],3,FALSE)</f>
        <v>1</v>
      </c>
      <c r="E607" s="371">
        <f>VLOOKUP(C607,MUNR[],4,FALSE)</f>
        <v>1</v>
      </c>
      <c r="F607" s="303">
        <f>VLOOKUP(C607,MUNR[],8,FALSE)</f>
        <v>0.95</v>
      </c>
    </row>
    <row r="608" spans="1:6" ht="16.5" thickTop="1" thickBot="1" x14ac:dyDescent="0.3">
      <c r="A608" s="493"/>
      <c r="B608" s="488"/>
      <c r="C608" s="264" t="s">
        <v>687</v>
      </c>
      <c r="D608" s="302">
        <f>VLOOKUP(C608,MUNR[],3,FALSE)</f>
        <v>1</v>
      </c>
      <c r="E608" s="371">
        <f>VLOOKUP(C608,MUNR[],4,FALSE)</f>
        <v>1</v>
      </c>
      <c r="F608" s="303">
        <f>VLOOKUP(C608,MUNR[],8,FALSE)</f>
        <v>0.95</v>
      </c>
    </row>
    <row r="609" spans="1:6" ht="16.5" thickTop="1" thickBot="1" x14ac:dyDescent="0.3">
      <c r="A609" s="493"/>
      <c r="B609" s="488"/>
      <c r="C609" s="264" t="s">
        <v>778</v>
      </c>
      <c r="D609" s="302">
        <f>VLOOKUP(C609,MUNR[],3,FALSE)</f>
        <v>1</v>
      </c>
      <c r="E609" s="371">
        <f>VLOOKUP(C609,MUNR[],4,FALSE)</f>
        <v>1</v>
      </c>
      <c r="F609" s="303">
        <f>VLOOKUP(C609,MUNR[],8,FALSE)</f>
        <v>0.95</v>
      </c>
    </row>
    <row r="610" spans="1:6" ht="16.5" thickTop="1" thickBot="1" x14ac:dyDescent="0.3">
      <c r="A610" s="493"/>
      <c r="B610" s="488"/>
      <c r="C610" s="264" t="s">
        <v>866</v>
      </c>
      <c r="D610" s="302">
        <f>VLOOKUP(C610,MUNR[],3,FALSE)</f>
        <v>1</v>
      </c>
      <c r="E610" s="371">
        <f>VLOOKUP(C610,MUNR[],4,FALSE)</f>
        <v>1</v>
      </c>
      <c r="F610" s="303">
        <f>VLOOKUP(C610,MUNR[],8,FALSE)</f>
        <v>0.95</v>
      </c>
    </row>
    <row r="611" spans="1:6" ht="16.5" thickTop="1" thickBot="1" x14ac:dyDescent="0.3">
      <c r="A611" s="493"/>
      <c r="B611" s="488"/>
      <c r="C611" s="264" t="s">
        <v>946</v>
      </c>
      <c r="D611" s="302">
        <f>VLOOKUP(C611,MUNR[],3,FALSE)</f>
        <v>1</v>
      </c>
      <c r="E611" s="371">
        <f>VLOOKUP(C611,MUNR[],4,FALSE)</f>
        <v>1</v>
      </c>
      <c r="F611" s="303">
        <f>VLOOKUP(C611,MUNR[],8,FALSE)</f>
        <v>0.95</v>
      </c>
    </row>
    <row r="612" spans="1:6" ht="16.5" thickTop="1" thickBot="1" x14ac:dyDescent="0.3">
      <c r="A612" s="493"/>
      <c r="B612" s="488"/>
      <c r="C612" s="264" t="s">
        <v>1022</v>
      </c>
      <c r="D612" s="302">
        <f>VLOOKUP(C612,MUNR[],3,FALSE)</f>
        <v>1</v>
      </c>
      <c r="E612" s="371">
        <f>VLOOKUP(C612,MUNR[],4,FALSE)</f>
        <v>1</v>
      </c>
      <c r="F612" s="303">
        <f>VLOOKUP(C612,MUNR[],8,FALSE)</f>
        <v>0.95</v>
      </c>
    </row>
    <row r="613" spans="1:6" ht="16.5" thickTop="1" thickBot="1" x14ac:dyDescent="0.3">
      <c r="A613" s="493"/>
      <c r="B613" s="488"/>
      <c r="C613" s="264" t="s">
        <v>1091</v>
      </c>
      <c r="D613" s="302">
        <f>VLOOKUP(C613,MUNR[],3,FALSE)</f>
        <v>1</v>
      </c>
      <c r="E613" s="371">
        <f>VLOOKUP(C613,MUNR[],4,FALSE)</f>
        <v>1</v>
      </c>
      <c r="F613" s="303">
        <f>VLOOKUP(C613,MUNR[],8,FALSE)</f>
        <v>0.95</v>
      </c>
    </row>
    <row r="614" spans="1:6" ht="16.5" thickTop="1" thickBot="1" x14ac:dyDescent="0.3">
      <c r="A614" s="493"/>
      <c r="B614" s="488"/>
      <c r="C614" s="264" t="s">
        <v>1154</v>
      </c>
      <c r="D614" s="302">
        <f>VLOOKUP(C614,MUNR[],3,FALSE)</f>
        <v>1</v>
      </c>
      <c r="E614" s="371">
        <f>VLOOKUP(C614,MUNR[],4,FALSE)</f>
        <v>1</v>
      </c>
      <c r="F614" s="303">
        <f>VLOOKUP(C614,MUNR[],8,FALSE)</f>
        <v>0.95</v>
      </c>
    </row>
    <row r="615" spans="1:6" ht="16.5" thickTop="1" thickBot="1" x14ac:dyDescent="0.3">
      <c r="A615" s="493"/>
      <c r="B615" s="491"/>
      <c r="C615" s="265" t="s">
        <v>1209</v>
      </c>
      <c r="D615" s="304">
        <f>VLOOKUP(C615,MUNR[],3,FALSE)</f>
        <v>1</v>
      </c>
      <c r="E615" s="372">
        <f>VLOOKUP(C615,MUNR[],4,FALSE)</f>
        <v>1</v>
      </c>
      <c r="F615" s="305">
        <f>VLOOKUP(C615,MUNR[],8,FALSE)</f>
        <v>0.95</v>
      </c>
    </row>
    <row r="616" spans="1:6" ht="15.75" thickBot="1" x14ac:dyDescent="0.3">
      <c r="A616" s="493"/>
      <c r="B616" s="490" t="s">
        <v>245</v>
      </c>
      <c r="C616" s="268" t="s">
        <v>307</v>
      </c>
      <c r="D616" s="302">
        <f>VLOOKUP(C616,MUNR[],3,FALSE)</f>
        <v>0.3</v>
      </c>
      <c r="E616" s="302">
        <f>VLOOKUP(C616,MUNR[],4,FALSE)</f>
        <v>0.80000001192092896</v>
      </c>
      <c r="F616" s="303">
        <f>VLOOKUP(C616,MUNR[],8,FALSE)</f>
        <v>3.66</v>
      </c>
    </row>
    <row r="617" spans="1:6" ht="16.5" thickTop="1" thickBot="1" x14ac:dyDescent="0.3">
      <c r="A617" s="493"/>
      <c r="B617" s="488"/>
      <c r="C617" s="264" t="s">
        <v>408</v>
      </c>
      <c r="D617" s="302">
        <f>VLOOKUP(C617,MUNR[],3,FALSE)</f>
        <v>0.3</v>
      </c>
      <c r="E617" s="302">
        <f>VLOOKUP(C617,MUNR[],4,FALSE)</f>
        <v>0.80000001192092896</v>
      </c>
      <c r="F617" s="303">
        <f>VLOOKUP(C617,MUNR[],8,FALSE)</f>
        <v>3.66</v>
      </c>
    </row>
    <row r="618" spans="1:6" ht="16.5" thickTop="1" thickBot="1" x14ac:dyDescent="0.3">
      <c r="A618" s="493"/>
      <c r="B618" s="488"/>
      <c r="C618" s="264" t="s">
        <v>503</v>
      </c>
      <c r="D618" s="302">
        <f>VLOOKUP(C618,MUNR[],3,FALSE)</f>
        <v>0.3</v>
      </c>
      <c r="E618" s="302">
        <f>VLOOKUP(C618,MUNR[],4,FALSE)</f>
        <v>0.80000001192092896</v>
      </c>
      <c r="F618" s="303">
        <f>VLOOKUP(C618,MUNR[],8,FALSE)</f>
        <v>3.66</v>
      </c>
    </row>
    <row r="619" spans="1:6" ht="16.5" thickTop="1" thickBot="1" x14ac:dyDescent="0.3">
      <c r="A619" s="493"/>
      <c r="B619" s="488"/>
      <c r="C619" s="264" t="s">
        <v>596</v>
      </c>
      <c r="D619" s="302">
        <f>VLOOKUP(C619,MUNR[],3,FALSE)</f>
        <v>0.3</v>
      </c>
      <c r="E619" s="302">
        <f>VLOOKUP(C619,MUNR[],4,FALSE)</f>
        <v>0.80000001192092896</v>
      </c>
      <c r="F619" s="303">
        <f>VLOOKUP(C619,MUNR[],8,FALSE)</f>
        <v>3.66</v>
      </c>
    </row>
    <row r="620" spans="1:6" ht="16.5" thickTop="1" thickBot="1" x14ac:dyDescent="0.3">
      <c r="A620" s="493"/>
      <c r="B620" s="488"/>
      <c r="C620" s="264" t="s">
        <v>688</v>
      </c>
      <c r="D620" s="302">
        <f>VLOOKUP(C620,MUNR[],3,FALSE)</f>
        <v>0.3</v>
      </c>
      <c r="E620" s="302">
        <f>VLOOKUP(C620,MUNR[],4,FALSE)</f>
        <v>0.80000001192092896</v>
      </c>
      <c r="F620" s="303">
        <f>VLOOKUP(C620,MUNR[],8,FALSE)</f>
        <v>3.66</v>
      </c>
    </row>
    <row r="621" spans="1:6" ht="16.5" thickTop="1" thickBot="1" x14ac:dyDescent="0.3">
      <c r="A621" s="493"/>
      <c r="B621" s="488"/>
      <c r="C621" s="264" t="s">
        <v>779</v>
      </c>
      <c r="D621" s="302">
        <f>VLOOKUP(C621,MUNR[],3,FALSE)</f>
        <v>0.3</v>
      </c>
      <c r="E621" s="302">
        <f>VLOOKUP(C621,MUNR[],4,FALSE)</f>
        <v>0.80000001192092896</v>
      </c>
      <c r="F621" s="303">
        <f>VLOOKUP(C621,MUNR[],8,FALSE)</f>
        <v>3.66</v>
      </c>
    </row>
    <row r="622" spans="1:6" ht="16.5" thickTop="1" thickBot="1" x14ac:dyDescent="0.3">
      <c r="A622" s="493"/>
      <c r="B622" s="488"/>
      <c r="C622" s="264" t="s">
        <v>867</v>
      </c>
      <c r="D622" s="302">
        <f>VLOOKUP(C622,MUNR[],3,FALSE)</f>
        <v>0.3</v>
      </c>
      <c r="E622" s="302">
        <f>VLOOKUP(C622,MUNR[],4,FALSE)</f>
        <v>0.80000001192092896</v>
      </c>
      <c r="F622" s="303">
        <f>VLOOKUP(C622,MUNR[],8,FALSE)</f>
        <v>3.66</v>
      </c>
    </row>
    <row r="623" spans="1:6" ht="16.5" thickTop="1" thickBot="1" x14ac:dyDescent="0.3">
      <c r="A623" s="493"/>
      <c r="B623" s="488"/>
      <c r="C623" s="264" t="s">
        <v>947</v>
      </c>
      <c r="D623" s="302">
        <f>VLOOKUP(C623,MUNR[],3,FALSE)</f>
        <v>0.3</v>
      </c>
      <c r="E623" s="302">
        <f>VLOOKUP(C623,MUNR[],4,FALSE)</f>
        <v>0.80000001192092896</v>
      </c>
      <c r="F623" s="303">
        <f>VLOOKUP(C623,MUNR[],8,FALSE)</f>
        <v>3.66</v>
      </c>
    </row>
    <row r="624" spans="1:6" ht="16.5" thickTop="1" thickBot="1" x14ac:dyDescent="0.3">
      <c r="A624" s="493"/>
      <c r="B624" s="488"/>
      <c r="C624" s="264" t="s">
        <v>1023</v>
      </c>
      <c r="D624" s="302">
        <f>VLOOKUP(C624,MUNR[],3,FALSE)</f>
        <v>0.3</v>
      </c>
      <c r="E624" s="302">
        <f>VLOOKUP(C624,MUNR[],4,FALSE)</f>
        <v>0.80000001192092896</v>
      </c>
      <c r="F624" s="303">
        <f>VLOOKUP(C624,MUNR[],8,FALSE)</f>
        <v>3.66</v>
      </c>
    </row>
    <row r="625" spans="1:6" ht="16.5" thickTop="1" thickBot="1" x14ac:dyDescent="0.3">
      <c r="A625" s="493"/>
      <c r="B625" s="488"/>
      <c r="C625" s="264" t="s">
        <v>1092</v>
      </c>
      <c r="D625" s="302">
        <f>VLOOKUP(C625,MUNR[],3,FALSE)</f>
        <v>0.3</v>
      </c>
      <c r="E625" s="302">
        <f>VLOOKUP(C625,MUNR[],4,FALSE)</f>
        <v>0.80000001192092896</v>
      </c>
      <c r="F625" s="303">
        <f>VLOOKUP(C625,MUNR[],8,FALSE)</f>
        <v>3.66</v>
      </c>
    </row>
    <row r="626" spans="1:6" ht="16.5" thickTop="1" thickBot="1" x14ac:dyDescent="0.3">
      <c r="A626" s="493"/>
      <c r="B626" s="488"/>
      <c r="C626" s="264" t="s">
        <v>1155</v>
      </c>
      <c r="D626" s="302">
        <f>VLOOKUP(C626,MUNR[],3,FALSE)</f>
        <v>0.3</v>
      </c>
      <c r="E626" s="302">
        <f>VLOOKUP(C626,MUNR[],4,FALSE)</f>
        <v>0.80000001192092896</v>
      </c>
      <c r="F626" s="303">
        <f>VLOOKUP(C626,MUNR[],8,FALSE)</f>
        <v>3.66</v>
      </c>
    </row>
    <row r="627" spans="1:6" ht="16.5" thickTop="1" thickBot="1" x14ac:dyDescent="0.3">
      <c r="A627" s="493"/>
      <c r="B627" s="488"/>
      <c r="C627" s="264" t="s">
        <v>1210</v>
      </c>
      <c r="D627" s="302">
        <f>VLOOKUP(C627,MUNR[],3,FALSE)</f>
        <v>0.3</v>
      </c>
      <c r="E627" s="302">
        <f>VLOOKUP(C627,MUNR[],4,FALSE)</f>
        <v>0.80000001192092896</v>
      </c>
      <c r="F627" s="303">
        <f>VLOOKUP(C627,MUNR[],8,FALSE)</f>
        <v>3.66</v>
      </c>
    </row>
    <row r="628" spans="1:6" ht="16.5" thickTop="1" thickBot="1" x14ac:dyDescent="0.3">
      <c r="A628" s="493"/>
      <c r="B628" s="488"/>
      <c r="C628" s="264" t="s">
        <v>1259</v>
      </c>
      <c r="D628" s="302">
        <f>VLOOKUP(C628,MUNR[],3,FALSE)</f>
        <v>0.3</v>
      </c>
      <c r="E628" s="302">
        <f>VLOOKUP(C628,MUNR[],4,FALSE)</f>
        <v>0.80000001192092896</v>
      </c>
      <c r="F628" s="303">
        <f>VLOOKUP(C628,MUNR[],8,FALSE)</f>
        <v>3.66</v>
      </c>
    </row>
    <row r="629" spans="1:6" ht="16.5" thickTop="1" thickBot="1" x14ac:dyDescent="0.3">
      <c r="A629" s="493"/>
      <c r="B629" s="488"/>
      <c r="C629" s="264" t="s">
        <v>1304</v>
      </c>
      <c r="D629" s="302">
        <f>VLOOKUP(C629,MUNR[],3,FALSE)</f>
        <v>0.3</v>
      </c>
      <c r="E629" s="302">
        <f>VLOOKUP(C629,MUNR[],4,FALSE)</f>
        <v>0.80000001192092896</v>
      </c>
      <c r="F629" s="303">
        <f>VLOOKUP(C629,MUNR[],8,FALSE)</f>
        <v>3.66</v>
      </c>
    </row>
    <row r="630" spans="1:6" ht="16.5" thickTop="1" thickBot="1" x14ac:dyDescent="0.3">
      <c r="A630" s="493"/>
      <c r="B630" s="488"/>
      <c r="C630" s="264" t="s">
        <v>1345</v>
      </c>
      <c r="D630" s="302">
        <f>VLOOKUP(C630,MUNR[],3,FALSE)</f>
        <v>0.3</v>
      </c>
      <c r="E630" s="302">
        <f>VLOOKUP(C630,MUNR[],4,FALSE)</f>
        <v>0.80000001192092896</v>
      </c>
      <c r="F630" s="303">
        <f>VLOOKUP(C630,MUNR[],8,FALSE)</f>
        <v>3.66</v>
      </c>
    </row>
    <row r="631" spans="1:6" ht="16.5" thickTop="1" thickBot="1" x14ac:dyDescent="0.3">
      <c r="A631" s="493"/>
      <c r="B631" s="488"/>
      <c r="C631" s="264" t="s">
        <v>1380</v>
      </c>
      <c r="D631" s="302">
        <f>VLOOKUP(C631,MUNR[],3,FALSE)</f>
        <v>0.3</v>
      </c>
      <c r="E631" s="302">
        <f>VLOOKUP(C631,MUNR[],4,FALSE)</f>
        <v>0.80000001192092896</v>
      </c>
      <c r="F631" s="303">
        <f>VLOOKUP(C631,MUNR[],8,FALSE)</f>
        <v>3.66</v>
      </c>
    </row>
    <row r="632" spans="1:6" ht="16.5" thickTop="1" thickBot="1" x14ac:dyDescent="0.3">
      <c r="A632" s="493"/>
      <c r="B632" s="491"/>
      <c r="C632" s="265" t="s">
        <v>1412</v>
      </c>
      <c r="D632" s="304">
        <f>VLOOKUP(C632,MUNR[],3,FALSE)</f>
        <v>0.3</v>
      </c>
      <c r="E632" s="304">
        <f>VLOOKUP(C632,MUNR[],4,FALSE)</f>
        <v>0.80000001192092896</v>
      </c>
      <c r="F632" s="303">
        <f>VLOOKUP(C632,MUNR[],8,FALSE)</f>
        <v>3.66</v>
      </c>
    </row>
    <row r="633" spans="1:6" ht="15.75" thickBot="1" x14ac:dyDescent="0.3">
      <c r="A633" s="493"/>
      <c r="B633" s="487" t="s">
        <v>159</v>
      </c>
      <c r="C633" s="268" t="s">
        <v>308</v>
      </c>
      <c r="D633" s="302">
        <f>VLOOKUP(C633,MUNR[],3,FALSE)</f>
        <v>1</v>
      </c>
      <c r="E633" s="371">
        <f>VLOOKUP(C633,MUNR[],4,FALSE)</f>
        <v>1</v>
      </c>
      <c r="F633" s="360">
        <f>VLOOKUP(C633,MUNR[],8,FALSE)</f>
        <v>4.0599999999999996</v>
      </c>
    </row>
    <row r="634" spans="1:6" ht="16.5" thickTop="1" thickBot="1" x14ac:dyDescent="0.3">
      <c r="A634" s="493"/>
      <c r="B634" s="488"/>
      <c r="C634" s="264" t="s">
        <v>409</v>
      </c>
      <c r="D634" s="302">
        <f>VLOOKUP(C634,MUNR[],3,FALSE)</f>
        <v>1</v>
      </c>
      <c r="E634" s="371">
        <f>VLOOKUP(C634,MUNR[],4,FALSE)</f>
        <v>1</v>
      </c>
      <c r="F634" s="303">
        <f>VLOOKUP(C634,MUNR[],8,FALSE)</f>
        <v>4.0599999999999996</v>
      </c>
    </row>
    <row r="635" spans="1:6" ht="16.5" thickTop="1" thickBot="1" x14ac:dyDescent="0.3">
      <c r="A635" s="493"/>
      <c r="B635" s="488"/>
      <c r="C635" s="264" t="s">
        <v>504</v>
      </c>
      <c r="D635" s="302">
        <f>VLOOKUP(C635,MUNR[],3,FALSE)</f>
        <v>1</v>
      </c>
      <c r="E635" s="371">
        <f>VLOOKUP(C635,MUNR[],4,FALSE)</f>
        <v>1</v>
      </c>
      <c r="F635" s="303">
        <f>VLOOKUP(C635,MUNR[],8,FALSE)</f>
        <v>4.0599999999999996</v>
      </c>
    </row>
    <row r="636" spans="1:6" ht="16.5" thickTop="1" thickBot="1" x14ac:dyDescent="0.3">
      <c r="A636" s="493"/>
      <c r="B636" s="488"/>
      <c r="C636" s="264" t="s">
        <v>597</v>
      </c>
      <c r="D636" s="302">
        <f>VLOOKUP(C636,MUNR[],3,FALSE)</f>
        <v>1</v>
      </c>
      <c r="E636" s="371">
        <f>VLOOKUP(C636,MUNR[],4,FALSE)</f>
        <v>1</v>
      </c>
      <c r="F636" s="303">
        <f>VLOOKUP(C636,MUNR[],8,FALSE)</f>
        <v>4.0599999999999996</v>
      </c>
    </row>
    <row r="637" spans="1:6" ht="16.5" thickTop="1" thickBot="1" x14ac:dyDescent="0.3">
      <c r="A637" s="493"/>
      <c r="B637" s="488"/>
      <c r="C637" s="264" t="s">
        <v>689</v>
      </c>
      <c r="D637" s="302">
        <f>VLOOKUP(C637,MUNR[],3,FALSE)</f>
        <v>1</v>
      </c>
      <c r="E637" s="371">
        <f>VLOOKUP(C637,MUNR[],4,FALSE)</f>
        <v>1</v>
      </c>
      <c r="F637" s="303">
        <f>VLOOKUP(C637,MUNR[],8,FALSE)</f>
        <v>4.0599999999999996</v>
      </c>
    </row>
    <row r="638" spans="1:6" ht="16.5" thickTop="1" thickBot="1" x14ac:dyDescent="0.3">
      <c r="A638" s="493"/>
      <c r="B638" s="488"/>
      <c r="C638" s="264" t="s">
        <v>780</v>
      </c>
      <c r="D638" s="302">
        <f>VLOOKUP(C638,MUNR[],3,FALSE)</f>
        <v>1</v>
      </c>
      <c r="E638" s="371">
        <f>VLOOKUP(C638,MUNR[],4,FALSE)</f>
        <v>1</v>
      </c>
      <c r="F638" s="303">
        <f>VLOOKUP(C638,MUNR[],8,FALSE)</f>
        <v>4.0599999999999996</v>
      </c>
    </row>
    <row r="639" spans="1:6" ht="16.5" thickTop="1" thickBot="1" x14ac:dyDescent="0.3">
      <c r="A639" s="493"/>
      <c r="B639" s="488"/>
      <c r="C639" s="264" t="s">
        <v>868</v>
      </c>
      <c r="D639" s="302">
        <f>VLOOKUP(C639,MUNR[],3,FALSE)</f>
        <v>1</v>
      </c>
      <c r="E639" s="371">
        <f>VLOOKUP(C639,MUNR[],4,FALSE)</f>
        <v>1</v>
      </c>
      <c r="F639" s="303">
        <f>VLOOKUP(C639,MUNR[],8,FALSE)</f>
        <v>4.0599999999999996</v>
      </c>
    </row>
    <row r="640" spans="1:6" ht="16.5" thickTop="1" thickBot="1" x14ac:dyDescent="0.3">
      <c r="A640" s="493"/>
      <c r="B640" s="488"/>
      <c r="C640" s="264" t="s">
        <v>948</v>
      </c>
      <c r="D640" s="302">
        <f>VLOOKUP(C640,MUNR[],3,FALSE)</f>
        <v>1</v>
      </c>
      <c r="E640" s="371">
        <f>VLOOKUP(C640,MUNR[],4,FALSE)</f>
        <v>1</v>
      </c>
      <c r="F640" s="303">
        <f>VLOOKUP(C640,MUNR[],8,FALSE)</f>
        <v>4.0599999999999996</v>
      </c>
    </row>
    <row r="641" spans="1:6" ht="16.5" thickTop="1" thickBot="1" x14ac:dyDescent="0.3">
      <c r="A641" s="493"/>
      <c r="B641" s="488"/>
      <c r="C641" s="264" t="s">
        <v>1024</v>
      </c>
      <c r="D641" s="302">
        <f>VLOOKUP(C641,MUNR[],3,FALSE)</f>
        <v>1</v>
      </c>
      <c r="E641" s="371">
        <f>VLOOKUP(C641,MUNR[],4,FALSE)</f>
        <v>1</v>
      </c>
      <c r="F641" s="303">
        <f>VLOOKUP(C641,MUNR[],8,FALSE)</f>
        <v>4.0599999999999996</v>
      </c>
    </row>
    <row r="642" spans="1:6" ht="16.5" thickTop="1" thickBot="1" x14ac:dyDescent="0.3">
      <c r="A642" s="493"/>
      <c r="B642" s="488"/>
      <c r="C642" s="264" t="s">
        <v>1093</v>
      </c>
      <c r="D642" s="302">
        <f>VLOOKUP(C642,MUNR[],3,FALSE)</f>
        <v>1</v>
      </c>
      <c r="E642" s="371">
        <f>VLOOKUP(C642,MUNR[],4,FALSE)</f>
        <v>1</v>
      </c>
      <c r="F642" s="303">
        <f>VLOOKUP(C642,MUNR[],8,FALSE)</f>
        <v>4.0599999999999996</v>
      </c>
    </row>
    <row r="643" spans="1:6" ht="16.5" thickTop="1" thickBot="1" x14ac:dyDescent="0.3">
      <c r="A643" s="493"/>
      <c r="B643" s="488"/>
      <c r="C643" s="264" t="s">
        <v>1156</v>
      </c>
      <c r="D643" s="302">
        <f>VLOOKUP(C643,MUNR[],3,FALSE)</f>
        <v>1</v>
      </c>
      <c r="E643" s="371">
        <f>VLOOKUP(C643,MUNR[],4,FALSE)</f>
        <v>1</v>
      </c>
      <c r="F643" s="303">
        <f>VLOOKUP(C643,MUNR[],8,FALSE)</f>
        <v>4.0599999999999996</v>
      </c>
    </row>
    <row r="644" spans="1:6" ht="16.5" thickTop="1" thickBot="1" x14ac:dyDescent="0.3">
      <c r="A644" s="493"/>
      <c r="B644" s="488"/>
      <c r="C644" s="264" t="s">
        <v>1211</v>
      </c>
      <c r="D644" s="302">
        <f>VLOOKUP(C644,MUNR[],3,FALSE)</f>
        <v>1</v>
      </c>
      <c r="E644" s="371">
        <f>VLOOKUP(C644,MUNR[],4,FALSE)</f>
        <v>1</v>
      </c>
      <c r="F644" s="303">
        <f>VLOOKUP(C644,MUNR[],8,FALSE)</f>
        <v>4.0599999999999996</v>
      </c>
    </row>
    <row r="645" spans="1:6" ht="16.5" thickTop="1" thickBot="1" x14ac:dyDescent="0.3">
      <c r="A645" s="493"/>
      <c r="B645" s="488"/>
      <c r="C645" s="264" t="s">
        <v>1260</v>
      </c>
      <c r="D645" s="302">
        <f>VLOOKUP(C645,MUNR[],3,FALSE)</f>
        <v>1</v>
      </c>
      <c r="E645" s="371">
        <f>VLOOKUP(C645,MUNR[],4,FALSE)</f>
        <v>1</v>
      </c>
      <c r="F645" s="303">
        <f>VLOOKUP(C645,MUNR[],8,FALSE)</f>
        <v>4.0599999999999996</v>
      </c>
    </row>
    <row r="646" spans="1:6" ht="16.5" thickTop="1" thickBot="1" x14ac:dyDescent="0.3">
      <c r="A646" s="493"/>
      <c r="B646" s="488"/>
      <c r="C646" s="264" t="s">
        <v>1305</v>
      </c>
      <c r="D646" s="302">
        <f>VLOOKUP(C646,MUNR[],3,FALSE)</f>
        <v>1</v>
      </c>
      <c r="E646" s="371">
        <f>VLOOKUP(C646,MUNR[],4,FALSE)</f>
        <v>1</v>
      </c>
      <c r="F646" s="303">
        <f>VLOOKUP(C646,MUNR[],8,FALSE)</f>
        <v>4.0599999999999996</v>
      </c>
    </row>
    <row r="647" spans="1:6" ht="16.5" thickTop="1" thickBot="1" x14ac:dyDescent="0.3">
      <c r="A647" s="493"/>
      <c r="B647" s="488"/>
      <c r="C647" s="264" t="s">
        <v>1346</v>
      </c>
      <c r="D647" s="302">
        <f>VLOOKUP(C647,MUNR[],3,FALSE)</f>
        <v>1</v>
      </c>
      <c r="E647" s="371">
        <f>VLOOKUP(C647,MUNR[],4,FALSE)</f>
        <v>1</v>
      </c>
      <c r="F647" s="303">
        <f>VLOOKUP(C647,MUNR[],8,FALSE)</f>
        <v>4.0599999999999996</v>
      </c>
    </row>
    <row r="648" spans="1:6" ht="16.5" thickTop="1" thickBot="1" x14ac:dyDescent="0.3">
      <c r="A648" s="493"/>
      <c r="B648" s="488"/>
      <c r="C648" s="264" t="s">
        <v>1381</v>
      </c>
      <c r="D648" s="302">
        <f>VLOOKUP(C648,MUNR[],3,FALSE)</f>
        <v>1</v>
      </c>
      <c r="E648" s="371">
        <f>VLOOKUP(C648,MUNR[],4,FALSE)</f>
        <v>1</v>
      </c>
      <c r="F648" s="303">
        <f>VLOOKUP(C648,MUNR[],8,FALSE)</f>
        <v>4.0599999999999996</v>
      </c>
    </row>
    <row r="649" spans="1:6" ht="16.5" thickTop="1" thickBot="1" x14ac:dyDescent="0.3">
      <c r="A649" s="493"/>
      <c r="B649" s="488"/>
      <c r="C649" s="264" t="s">
        <v>1413</v>
      </c>
      <c r="D649" s="302">
        <f>VLOOKUP(C649,MUNR[],3,FALSE)</f>
        <v>1</v>
      </c>
      <c r="E649" s="371">
        <f>VLOOKUP(C649,MUNR[],4,FALSE)</f>
        <v>1</v>
      </c>
      <c r="F649" s="303">
        <f>VLOOKUP(C649,MUNR[],8,FALSE)</f>
        <v>4.0599999999999996</v>
      </c>
    </row>
    <row r="650" spans="1:6" ht="16.5" thickTop="1" thickBot="1" x14ac:dyDescent="0.3">
      <c r="A650" s="493"/>
      <c r="B650" s="488"/>
      <c r="C650" s="264" t="s">
        <v>1441</v>
      </c>
      <c r="D650" s="302">
        <f>VLOOKUP(C650,MUNR[],3,FALSE)</f>
        <v>1</v>
      </c>
      <c r="E650" s="371">
        <f>VLOOKUP(C650,MUNR[],4,FALSE)</f>
        <v>1</v>
      </c>
      <c r="F650" s="303">
        <f>VLOOKUP(C650,MUNR[],8,FALSE)</f>
        <v>4.0599999999999996</v>
      </c>
    </row>
    <row r="651" spans="1:6" ht="16.5" thickTop="1" thickBot="1" x14ac:dyDescent="0.3">
      <c r="A651" s="493"/>
      <c r="B651" s="488"/>
      <c r="C651" s="264" t="s">
        <v>1462</v>
      </c>
      <c r="D651" s="302">
        <f>VLOOKUP(C651,MUNR[],3,FALSE)</f>
        <v>1</v>
      </c>
      <c r="E651" s="371">
        <f>VLOOKUP(C651,MUNR[],4,FALSE)</f>
        <v>1</v>
      </c>
      <c r="F651" s="303">
        <f>VLOOKUP(C651,MUNR[],8,FALSE)</f>
        <v>4.0599999999999996</v>
      </c>
    </row>
    <row r="652" spans="1:6" ht="16.5" thickTop="1" thickBot="1" x14ac:dyDescent="0.3">
      <c r="A652" s="493"/>
      <c r="B652" s="488"/>
      <c r="C652" s="264" t="s">
        <v>1479</v>
      </c>
      <c r="D652" s="302">
        <f>VLOOKUP(C652,MUNR[],3,FALSE)</f>
        <v>1</v>
      </c>
      <c r="E652" s="371">
        <f>VLOOKUP(C652,MUNR[],4,FALSE)</f>
        <v>1</v>
      </c>
      <c r="F652" s="303">
        <f>VLOOKUP(C652,MUNR[],8,FALSE)</f>
        <v>4.0599999999999996</v>
      </c>
    </row>
    <row r="653" spans="1:6" ht="16.5" thickTop="1" thickBot="1" x14ac:dyDescent="0.3">
      <c r="A653" s="493"/>
      <c r="B653" s="489"/>
      <c r="C653" s="265" t="s">
        <v>1492</v>
      </c>
      <c r="D653" s="304">
        <f>VLOOKUP(C653,MUNR[],3,FALSE)</f>
        <v>1</v>
      </c>
      <c r="E653" s="372">
        <f>VLOOKUP(C653,MUNR[],4,FALSE)</f>
        <v>1</v>
      </c>
      <c r="F653" s="305">
        <f>VLOOKUP(C653,MUNR[],8,FALSE)</f>
        <v>4.0599999999999996</v>
      </c>
    </row>
    <row r="654" spans="1:6" ht="15.75" thickBot="1" x14ac:dyDescent="0.3">
      <c r="A654" s="493"/>
      <c r="B654" s="490" t="s">
        <v>191</v>
      </c>
      <c r="C654" s="268" t="s">
        <v>309</v>
      </c>
      <c r="D654" s="302">
        <f>VLOOKUP(C654,MUNR[],3,FALSE)</f>
        <v>1.6</v>
      </c>
      <c r="E654" s="302">
        <f>VLOOKUP(C654,MUNR[],4,FALSE)</f>
        <v>1.6000000238418579</v>
      </c>
      <c r="F654" s="303">
        <f>VLOOKUP(C654,MUNR[],8,FALSE)</f>
        <v>16.5</v>
      </c>
    </row>
    <row r="655" spans="1:6" ht="16.5" thickTop="1" thickBot="1" x14ac:dyDescent="0.3">
      <c r="A655" s="493"/>
      <c r="B655" s="488"/>
      <c r="C655" s="264" t="s">
        <v>410</v>
      </c>
      <c r="D655" s="302">
        <f>VLOOKUP(C655,MUNR[],3,FALSE)</f>
        <v>1.6</v>
      </c>
      <c r="E655" s="302">
        <f>VLOOKUP(C655,MUNR[],4,FALSE)</f>
        <v>1.6000000238418579</v>
      </c>
      <c r="F655" s="303">
        <f>VLOOKUP(C655,MUNR[],8,FALSE)</f>
        <v>16.5</v>
      </c>
    </row>
    <row r="656" spans="1:6" ht="16.5" thickTop="1" thickBot="1" x14ac:dyDescent="0.3">
      <c r="A656" s="493"/>
      <c r="B656" s="488"/>
      <c r="C656" s="264" t="s">
        <v>505</v>
      </c>
      <c r="D656" s="302">
        <f>VLOOKUP(C656,MUNR[],3,FALSE)</f>
        <v>1.6</v>
      </c>
      <c r="E656" s="302">
        <f>VLOOKUP(C656,MUNR[],4,FALSE)</f>
        <v>1.6000000238418579</v>
      </c>
      <c r="F656" s="303">
        <f>VLOOKUP(C656,MUNR[],8,FALSE)</f>
        <v>16.5</v>
      </c>
    </row>
    <row r="657" spans="1:11" ht="16.5" thickTop="1" thickBot="1" x14ac:dyDescent="0.3">
      <c r="A657" s="493"/>
      <c r="B657" s="488"/>
      <c r="C657" s="264" t="s">
        <v>598</v>
      </c>
      <c r="D657" s="302">
        <f>VLOOKUP(C657,MUNR[],3,FALSE)</f>
        <v>1.6</v>
      </c>
      <c r="E657" s="302">
        <f>VLOOKUP(C657,MUNR[],4,FALSE)</f>
        <v>1.6000000238418579</v>
      </c>
      <c r="F657" s="303">
        <f>VLOOKUP(C657,MUNR[],8,FALSE)</f>
        <v>16.5</v>
      </c>
    </row>
    <row r="658" spans="1:11" ht="16.5" thickTop="1" thickBot="1" x14ac:dyDescent="0.3">
      <c r="A658" s="493"/>
      <c r="B658" s="488"/>
      <c r="C658" s="264" t="s">
        <v>690</v>
      </c>
      <c r="D658" s="302">
        <f>VLOOKUP(C658,MUNR[],3,FALSE)</f>
        <v>1.6</v>
      </c>
      <c r="E658" s="302">
        <f>VLOOKUP(C658,MUNR[],4,FALSE)</f>
        <v>1.6000000238418579</v>
      </c>
      <c r="F658" s="303">
        <f>VLOOKUP(C658,MUNR[],8,FALSE)</f>
        <v>16.5</v>
      </c>
    </row>
    <row r="659" spans="1:11" ht="16.5" thickTop="1" thickBot="1" x14ac:dyDescent="0.3">
      <c r="A659" s="493"/>
      <c r="B659" s="488"/>
      <c r="C659" s="264" t="s">
        <v>781</v>
      </c>
      <c r="D659" s="302">
        <f>VLOOKUP(C659,MUNR[],3,FALSE)</f>
        <v>1.6</v>
      </c>
      <c r="E659" s="302">
        <f>VLOOKUP(C659,MUNR[],4,FALSE)</f>
        <v>1.6000000238418579</v>
      </c>
      <c r="F659" s="303">
        <f>VLOOKUP(C659,MUNR[],8,FALSE)</f>
        <v>16.5</v>
      </c>
    </row>
    <row r="660" spans="1:11" ht="16.5" thickTop="1" thickBot="1" x14ac:dyDescent="0.3">
      <c r="A660" s="493"/>
      <c r="B660" s="488"/>
      <c r="C660" s="264" t="s">
        <v>869</v>
      </c>
      <c r="D660" s="302">
        <f>VLOOKUP(C660,MUNR[],3,FALSE)</f>
        <v>1.6</v>
      </c>
      <c r="E660" s="302">
        <f>VLOOKUP(C660,MUNR[],4,FALSE)</f>
        <v>1.6000000238418579</v>
      </c>
      <c r="F660" s="303">
        <f>VLOOKUP(C660,MUNR[],8,FALSE)</f>
        <v>16.5</v>
      </c>
    </row>
    <row r="661" spans="1:11" ht="16.5" thickTop="1" thickBot="1" x14ac:dyDescent="0.3">
      <c r="A661" s="494"/>
      <c r="B661" s="491"/>
      <c r="C661" s="265" t="s">
        <v>949</v>
      </c>
      <c r="D661" s="304">
        <f>VLOOKUP(C661,MUNR[],3,FALSE)</f>
        <v>1.6</v>
      </c>
      <c r="E661" s="304">
        <f>VLOOKUP(C661,MUNR[],4,FALSE)</f>
        <v>1.6000000238418579</v>
      </c>
      <c r="F661" s="303">
        <f>VLOOKUP(C661,MUNR[],8,FALSE)</f>
        <v>16.5</v>
      </c>
    </row>
    <row r="662" spans="1:11" ht="15.75" thickBot="1" x14ac:dyDescent="0.3">
      <c r="A662" s="501" t="s">
        <v>141</v>
      </c>
      <c r="B662" s="490" t="s">
        <v>232</v>
      </c>
      <c r="C662" s="268" t="s">
        <v>310</v>
      </c>
      <c r="D662" s="302">
        <f>VLOOKUP(C662,MUNR[],3,FALSE)</f>
        <v>2</v>
      </c>
      <c r="E662" s="371">
        <f>VLOOKUP(C662,MUNR[],4,FALSE)</f>
        <v>2</v>
      </c>
      <c r="F662" s="360">
        <f>VLOOKUP(C662,MUNR[],8,FALSE)</f>
        <v>0.45</v>
      </c>
    </row>
    <row r="663" spans="1:11" ht="16.5" thickTop="1" thickBot="1" x14ac:dyDescent="0.3">
      <c r="A663" s="502"/>
      <c r="B663" s="491"/>
      <c r="C663" s="265" t="s">
        <v>411</v>
      </c>
      <c r="D663" s="304">
        <f>VLOOKUP(C663,MUNR[],3,FALSE)</f>
        <v>2</v>
      </c>
      <c r="E663" s="372">
        <f>VLOOKUP(C663,MUNR[],4,FALSE)</f>
        <v>2</v>
      </c>
      <c r="F663" s="305">
        <f>VLOOKUP(C663,MUNR[],8,FALSE)</f>
        <v>0.45</v>
      </c>
    </row>
    <row r="664" spans="1:11" ht="16.5" thickTop="1" thickBot="1" x14ac:dyDescent="0.3">
      <c r="A664" s="502"/>
      <c r="B664" s="490" t="s">
        <v>221</v>
      </c>
      <c r="C664" s="268" t="s">
        <v>311</v>
      </c>
      <c r="D664" s="302">
        <f>VLOOKUP(C664,MUNR[],3,FALSE)</f>
        <v>0.3</v>
      </c>
      <c r="E664" s="302">
        <f>VLOOKUP(C664,MUNR[],4,FALSE)</f>
        <v>0.80000001192092896</v>
      </c>
      <c r="F664" s="303">
        <f>VLOOKUP(C664,MUNR[],8,FALSE)</f>
        <v>0.3</v>
      </c>
    </row>
    <row r="665" spans="1:11" ht="16.5" thickTop="1" thickBot="1" x14ac:dyDescent="0.3">
      <c r="A665" s="502"/>
      <c r="B665" s="488"/>
      <c r="C665" s="264" t="s">
        <v>412</v>
      </c>
      <c r="D665" s="302">
        <f>VLOOKUP(C665,MUNR[],3,FALSE)</f>
        <v>0.3</v>
      </c>
      <c r="E665" s="302">
        <f>VLOOKUP(C665,MUNR[],4,FALSE)</f>
        <v>0.80000001192092896</v>
      </c>
      <c r="F665" s="303">
        <f>VLOOKUP(C665,MUNR[],8,FALSE)</f>
        <v>0.3</v>
      </c>
    </row>
    <row r="666" spans="1:11" ht="16.5" thickTop="1" thickBot="1" x14ac:dyDescent="0.3">
      <c r="A666" s="502"/>
      <c r="B666" s="488"/>
      <c r="C666" s="264" t="s">
        <v>506</v>
      </c>
      <c r="D666" s="302">
        <f>VLOOKUP(C666,MUNR[],3,FALSE)</f>
        <v>0.3</v>
      </c>
      <c r="E666" s="302">
        <f>VLOOKUP(C666,MUNR[],4,FALSE)</f>
        <v>0.80000001192092896</v>
      </c>
      <c r="F666" s="303">
        <f>VLOOKUP(C666,MUNR[],8,FALSE)</f>
        <v>0.3</v>
      </c>
    </row>
    <row r="667" spans="1:11" ht="16.5" thickTop="1" thickBot="1" x14ac:dyDescent="0.3">
      <c r="A667" s="502"/>
      <c r="B667" s="488"/>
      <c r="C667" s="264" t="s">
        <v>599</v>
      </c>
      <c r="D667" s="302">
        <f>VLOOKUP(C667,MUNR[],3,FALSE)</f>
        <v>0.3</v>
      </c>
      <c r="E667" s="302">
        <f>VLOOKUP(C667,MUNR[],4,FALSE)</f>
        <v>0.80000001192092896</v>
      </c>
      <c r="F667" s="303">
        <f>VLOOKUP(C667,MUNR[],8,FALSE)</f>
        <v>0.3</v>
      </c>
    </row>
    <row r="668" spans="1:11" ht="16.5" thickTop="1" thickBot="1" x14ac:dyDescent="0.3">
      <c r="A668" s="502"/>
      <c r="B668" s="488"/>
      <c r="C668" s="264" t="s">
        <v>691</v>
      </c>
      <c r="D668" s="302">
        <f>VLOOKUP(C668,MUNR[],3,FALSE)</f>
        <v>0.3</v>
      </c>
      <c r="E668" s="302">
        <f>VLOOKUP(C668,MUNR[],4,FALSE)</f>
        <v>0.80000001192092896</v>
      </c>
      <c r="F668" s="303">
        <f>VLOOKUP(C668,MUNR[],8,FALSE)</f>
        <v>0.3</v>
      </c>
      <c r="G668" s="1"/>
      <c r="H668" s="1"/>
      <c r="I668" s="1"/>
      <c r="J668" s="1"/>
      <c r="K668" s="1"/>
    </row>
    <row r="669" spans="1:11" ht="16.5" thickTop="1" thickBot="1" x14ac:dyDescent="0.3">
      <c r="A669" s="502"/>
      <c r="B669" s="491"/>
      <c r="C669" s="265" t="s">
        <v>782</v>
      </c>
      <c r="D669" s="304">
        <f>VLOOKUP(C669,MUNR[],3,FALSE)</f>
        <v>0.3</v>
      </c>
      <c r="E669" s="304">
        <f>VLOOKUP(C669,MUNR[],4,FALSE)</f>
        <v>0.80000001192092896</v>
      </c>
      <c r="F669" s="303">
        <f>VLOOKUP(C669,MUNR[],8,FALSE)</f>
        <v>0.3</v>
      </c>
    </row>
    <row r="670" spans="1:11" ht="16.5" thickTop="1" thickBot="1" x14ac:dyDescent="0.3">
      <c r="A670" s="502"/>
      <c r="B670" s="490" t="s">
        <v>192</v>
      </c>
      <c r="C670" s="268" t="s">
        <v>312</v>
      </c>
      <c r="D670" s="302">
        <f>VLOOKUP(C670,MUNR[],3,FALSE)</f>
        <v>0.3</v>
      </c>
      <c r="E670" s="371">
        <f>VLOOKUP(C670,MUNR[],4,FALSE)</f>
        <v>0.80000001192092896</v>
      </c>
      <c r="F670" s="360">
        <f>VLOOKUP(C670,MUNR[],8,FALSE)</f>
        <v>0.13</v>
      </c>
    </row>
    <row r="671" spans="1:11" ht="16.5" thickTop="1" thickBot="1" x14ac:dyDescent="0.3">
      <c r="A671" s="502"/>
      <c r="B671" s="488"/>
      <c r="C671" s="264" t="s">
        <v>413</v>
      </c>
      <c r="D671" s="302">
        <f>VLOOKUP(C671,MUNR[],3,FALSE)</f>
        <v>0.3</v>
      </c>
      <c r="E671" s="371">
        <f>VLOOKUP(C671,MUNR[],4,FALSE)</f>
        <v>0.80000001192092896</v>
      </c>
      <c r="F671" s="303">
        <f>VLOOKUP(C671,MUNR[],8,FALSE)</f>
        <v>0.13</v>
      </c>
    </row>
    <row r="672" spans="1:11" ht="16.5" thickTop="1" thickBot="1" x14ac:dyDescent="0.3">
      <c r="A672" s="502"/>
      <c r="B672" s="488"/>
      <c r="C672" s="264" t="s">
        <v>507</v>
      </c>
      <c r="D672" s="302">
        <f>VLOOKUP(C672,MUNR[],3,FALSE)</f>
        <v>0.3</v>
      </c>
      <c r="E672" s="371">
        <f>VLOOKUP(C672,MUNR[],4,FALSE)</f>
        <v>0.80000001192092896</v>
      </c>
      <c r="F672" s="303">
        <f>VLOOKUP(C672,MUNR[],8,FALSE)</f>
        <v>0.13</v>
      </c>
    </row>
    <row r="673" spans="1:6" ht="16.5" thickTop="1" thickBot="1" x14ac:dyDescent="0.3">
      <c r="A673" s="502"/>
      <c r="B673" s="488"/>
      <c r="C673" s="264" t="s">
        <v>600</v>
      </c>
      <c r="D673" s="302">
        <f>VLOOKUP(C673,MUNR[],3,FALSE)</f>
        <v>0.3</v>
      </c>
      <c r="E673" s="371">
        <f>VLOOKUP(C673,MUNR[],4,FALSE)</f>
        <v>0.80000001192092896</v>
      </c>
      <c r="F673" s="303">
        <f>VLOOKUP(C673,MUNR[],8,FALSE)</f>
        <v>0.13</v>
      </c>
    </row>
    <row r="674" spans="1:6" ht="16.5" thickTop="1" thickBot="1" x14ac:dyDescent="0.3">
      <c r="A674" s="502"/>
      <c r="B674" s="488"/>
      <c r="C674" s="264" t="s">
        <v>692</v>
      </c>
      <c r="D674" s="302">
        <f>VLOOKUP(C674,MUNR[],3,FALSE)</f>
        <v>0.3</v>
      </c>
      <c r="E674" s="371">
        <f>VLOOKUP(C674,MUNR[],4,FALSE)</f>
        <v>0.80000001192092896</v>
      </c>
      <c r="F674" s="303">
        <f>VLOOKUP(C674,MUNR[],8,FALSE)</f>
        <v>0.13</v>
      </c>
    </row>
    <row r="675" spans="1:6" ht="16.5" thickTop="1" thickBot="1" x14ac:dyDescent="0.3">
      <c r="A675" s="502"/>
      <c r="B675" s="488"/>
      <c r="C675" s="264" t="s">
        <v>783</v>
      </c>
      <c r="D675" s="302">
        <f>VLOOKUP(C675,MUNR[],3,FALSE)</f>
        <v>0.3</v>
      </c>
      <c r="E675" s="371">
        <f>VLOOKUP(C675,MUNR[],4,FALSE)</f>
        <v>0.80000001192092896</v>
      </c>
      <c r="F675" s="303">
        <f>VLOOKUP(C675,MUNR[],8,FALSE)</f>
        <v>0.13</v>
      </c>
    </row>
    <row r="676" spans="1:6" ht="16.5" thickTop="1" thickBot="1" x14ac:dyDescent="0.3">
      <c r="A676" s="502"/>
      <c r="B676" s="491"/>
      <c r="C676" s="265" t="s">
        <v>870</v>
      </c>
      <c r="D676" s="304">
        <f>VLOOKUP(C676,MUNR[],3,FALSE)</f>
        <v>0.3</v>
      </c>
      <c r="E676" s="372">
        <f>VLOOKUP(C676,MUNR[],4,FALSE)</f>
        <v>0.80000001192092896</v>
      </c>
      <c r="F676" s="305">
        <f>VLOOKUP(C676,MUNR[],8,FALSE)</f>
        <v>0.13</v>
      </c>
    </row>
    <row r="677" spans="1:6" ht="16.5" thickTop="1" thickBot="1" x14ac:dyDescent="0.3">
      <c r="A677" s="502"/>
      <c r="B677" s="490" t="s">
        <v>207</v>
      </c>
      <c r="C677" s="268" t="s">
        <v>313</v>
      </c>
      <c r="D677" s="302">
        <f>VLOOKUP(C677,MUNR[],3,FALSE)</f>
        <v>0.3</v>
      </c>
      <c r="E677" s="302">
        <f>VLOOKUP(C677,MUNR[],4,FALSE)</f>
        <v>0.80000001192092896</v>
      </c>
      <c r="F677" s="303">
        <f>VLOOKUP(C677,MUNR[],8,FALSE)</f>
        <v>0.62</v>
      </c>
    </row>
    <row r="678" spans="1:6" ht="16.5" thickTop="1" thickBot="1" x14ac:dyDescent="0.3">
      <c r="A678" s="502"/>
      <c r="B678" s="488"/>
      <c r="C678" s="264" t="s">
        <v>414</v>
      </c>
      <c r="D678" s="302">
        <f>VLOOKUP(C678,MUNR[],3,FALSE)</f>
        <v>0.3</v>
      </c>
      <c r="E678" s="302">
        <f>VLOOKUP(C678,MUNR[],4,FALSE)</f>
        <v>0.80000001192092896</v>
      </c>
      <c r="F678" s="303">
        <f>VLOOKUP(C678,MUNR[],8,FALSE)</f>
        <v>0.62</v>
      </c>
    </row>
    <row r="679" spans="1:6" ht="16.5" thickTop="1" thickBot="1" x14ac:dyDescent="0.3">
      <c r="A679" s="502"/>
      <c r="B679" s="488"/>
      <c r="C679" s="264" t="s">
        <v>508</v>
      </c>
      <c r="D679" s="302">
        <f>VLOOKUP(C679,MUNR[],3,FALSE)</f>
        <v>0.3</v>
      </c>
      <c r="E679" s="302">
        <f>VLOOKUP(C679,MUNR[],4,FALSE)</f>
        <v>0.80000001192092896</v>
      </c>
      <c r="F679" s="303">
        <f>VLOOKUP(C679,MUNR[],8,FALSE)</f>
        <v>0.62</v>
      </c>
    </row>
    <row r="680" spans="1:6" ht="16.5" thickTop="1" thickBot="1" x14ac:dyDescent="0.3">
      <c r="A680" s="502"/>
      <c r="B680" s="488"/>
      <c r="C680" s="264" t="s">
        <v>601</v>
      </c>
      <c r="D680" s="302">
        <f>VLOOKUP(C680,MUNR[],3,FALSE)</f>
        <v>0.3</v>
      </c>
      <c r="E680" s="302">
        <f>VLOOKUP(C680,MUNR[],4,FALSE)</f>
        <v>0.80000001192092896</v>
      </c>
      <c r="F680" s="303">
        <f>VLOOKUP(C680,MUNR[],8,FALSE)</f>
        <v>0.62</v>
      </c>
    </row>
    <row r="681" spans="1:6" ht="16.5" thickTop="1" thickBot="1" x14ac:dyDescent="0.3">
      <c r="A681" s="502"/>
      <c r="B681" s="488"/>
      <c r="C681" s="264" t="s">
        <v>693</v>
      </c>
      <c r="D681" s="302">
        <f>VLOOKUP(C681,MUNR[],3,FALSE)</f>
        <v>0.3</v>
      </c>
      <c r="E681" s="302">
        <f>VLOOKUP(C681,MUNR[],4,FALSE)</f>
        <v>0.80000001192092896</v>
      </c>
      <c r="F681" s="303">
        <f>VLOOKUP(C681,MUNR[],8,FALSE)</f>
        <v>0.62</v>
      </c>
    </row>
    <row r="682" spans="1:6" ht="16.5" thickTop="1" thickBot="1" x14ac:dyDescent="0.3">
      <c r="A682" s="502"/>
      <c r="B682" s="488"/>
      <c r="C682" s="264" t="s">
        <v>784</v>
      </c>
      <c r="D682" s="302">
        <f>VLOOKUP(C682,MUNR[],3,FALSE)</f>
        <v>0.3</v>
      </c>
      <c r="E682" s="302">
        <f>VLOOKUP(C682,MUNR[],4,FALSE)</f>
        <v>0.80000001192092896</v>
      </c>
      <c r="F682" s="303">
        <f>VLOOKUP(C682,MUNR[],8,FALSE)</f>
        <v>0.62</v>
      </c>
    </row>
    <row r="683" spans="1:6" ht="16.5" thickTop="1" thickBot="1" x14ac:dyDescent="0.3">
      <c r="A683" s="502"/>
      <c r="B683" s="488"/>
      <c r="C683" s="264" t="s">
        <v>871</v>
      </c>
      <c r="D683" s="302">
        <f>VLOOKUP(C683,MUNR[],3,FALSE)</f>
        <v>0.3</v>
      </c>
      <c r="E683" s="302">
        <f>VLOOKUP(C683,MUNR[],4,FALSE)</f>
        <v>0.80000001192092896</v>
      </c>
      <c r="F683" s="303">
        <f>VLOOKUP(C683,MUNR[],8,FALSE)</f>
        <v>0.62</v>
      </c>
    </row>
    <row r="684" spans="1:6" ht="16.5" thickTop="1" thickBot="1" x14ac:dyDescent="0.3">
      <c r="A684" s="502"/>
      <c r="B684" s="488"/>
      <c r="C684" s="264" t="s">
        <v>950</v>
      </c>
      <c r="D684" s="302">
        <f>VLOOKUP(C684,MUNR[],3,FALSE)</f>
        <v>0.3</v>
      </c>
      <c r="E684" s="302">
        <f>VLOOKUP(C684,MUNR[],4,FALSE)</f>
        <v>0.80000001192092896</v>
      </c>
      <c r="F684" s="303">
        <f>VLOOKUP(C684,MUNR[],8,FALSE)</f>
        <v>0.62</v>
      </c>
    </row>
    <row r="685" spans="1:6" ht="16.5" thickTop="1" thickBot="1" x14ac:dyDescent="0.3">
      <c r="A685" s="502"/>
      <c r="B685" s="488"/>
      <c r="C685" s="264" t="s">
        <v>1025</v>
      </c>
      <c r="D685" s="302">
        <f>VLOOKUP(C685,MUNR[],3,FALSE)</f>
        <v>0.3</v>
      </c>
      <c r="E685" s="302">
        <f>VLOOKUP(C685,MUNR[],4,FALSE)</f>
        <v>0.80000001192092896</v>
      </c>
      <c r="F685" s="303">
        <f>VLOOKUP(C685,MUNR[],8,FALSE)</f>
        <v>0.62</v>
      </c>
    </row>
    <row r="686" spans="1:6" ht="16.5" thickTop="1" thickBot="1" x14ac:dyDescent="0.3">
      <c r="A686" s="502"/>
      <c r="B686" s="491"/>
      <c r="C686" s="265" t="s">
        <v>1094</v>
      </c>
      <c r="D686" s="304">
        <f>VLOOKUP(C686,MUNR[],3,FALSE)</f>
        <v>0.3</v>
      </c>
      <c r="E686" s="304">
        <f>VLOOKUP(C686,MUNR[],4,FALSE)</f>
        <v>0.80000001192092896</v>
      </c>
      <c r="F686" s="303">
        <f>VLOOKUP(C686,MUNR[],8,FALSE)</f>
        <v>0.62</v>
      </c>
    </row>
    <row r="687" spans="1:6" ht="16.5" thickTop="1" thickBot="1" x14ac:dyDescent="0.3">
      <c r="A687" s="502"/>
      <c r="B687" s="490" t="s">
        <v>177</v>
      </c>
      <c r="C687" s="268" t="s">
        <v>314</v>
      </c>
      <c r="D687" s="302">
        <f>VLOOKUP(C687,MUNR[],3,FALSE)</f>
        <v>0.3</v>
      </c>
      <c r="E687" s="371">
        <f>VLOOKUP(C687,MUNR[],4,FALSE)</f>
        <v>0.80000001192092896</v>
      </c>
      <c r="F687" s="360">
        <f>VLOOKUP(C687,MUNR[],8,FALSE)</f>
        <v>1.37</v>
      </c>
    </row>
    <row r="688" spans="1:6" ht="16.5" thickTop="1" thickBot="1" x14ac:dyDescent="0.3">
      <c r="A688" s="502"/>
      <c r="B688" s="488"/>
      <c r="C688" s="264" t="s">
        <v>415</v>
      </c>
      <c r="D688" s="302">
        <f>VLOOKUP(C688,MUNR[],3,FALSE)</f>
        <v>0.3</v>
      </c>
      <c r="E688" s="371">
        <f>VLOOKUP(C688,MUNR[],4,FALSE)</f>
        <v>0.80000001192092896</v>
      </c>
      <c r="F688" s="303">
        <f>VLOOKUP(C688,MUNR[],8,FALSE)</f>
        <v>1.37</v>
      </c>
    </row>
    <row r="689" spans="1:6" ht="16.5" thickTop="1" thickBot="1" x14ac:dyDescent="0.3">
      <c r="A689" s="502"/>
      <c r="B689" s="488"/>
      <c r="C689" s="264" t="s">
        <v>509</v>
      </c>
      <c r="D689" s="302">
        <f>VLOOKUP(C689,MUNR[],3,FALSE)</f>
        <v>0.3</v>
      </c>
      <c r="E689" s="371">
        <f>VLOOKUP(C689,MUNR[],4,FALSE)</f>
        <v>0.80000001192092896</v>
      </c>
      <c r="F689" s="303">
        <f>VLOOKUP(C689,MUNR[],8,FALSE)</f>
        <v>1.37</v>
      </c>
    </row>
    <row r="690" spans="1:6" ht="16.5" thickTop="1" thickBot="1" x14ac:dyDescent="0.3">
      <c r="A690" s="502"/>
      <c r="B690" s="488"/>
      <c r="C690" s="264" t="s">
        <v>602</v>
      </c>
      <c r="D690" s="302">
        <f>VLOOKUP(C690,MUNR[],3,FALSE)</f>
        <v>0.3</v>
      </c>
      <c r="E690" s="371">
        <f>VLOOKUP(C690,MUNR[],4,FALSE)</f>
        <v>0.80000001192092896</v>
      </c>
      <c r="F690" s="303">
        <f>VLOOKUP(C690,MUNR[],8,FALSE)</f>
        <v>1.37</v>
      </c>
    </row>
    <row r="691" spans="1:6" ht="16.5" thickTop="1" thickBot="1" x14ac:dyDescent="0.3">
      <c r="A691" s="502"/>
      <c r="B691" s="488"/>
      <c r="C691" s="264" t="s">
        <v>694</v>
      </c>
      <c r="D691" s="302">
        <f>VLOOKUP(C691,MUNR[],3,FALSE)</f>
        <v>0.3</v>
      </c>
      <c r="E691" s="371">
        <f>VLOOKUP(C691,MUNR[],4,FALSE)</f>
        <v>0.80000001192092896</v>
      </c>
      <c r="F691" s="303">
        <f>VLOOKUP(C691,MUNR[],8,FALSE)</f>
        <v>1.37</v>
      </c>
    </row>
    <row r="692" spans="1:6" ht="16.5" thickTop="1" thickBot="1" x14ac:dyDescent="0.3">
      <c r="A692" s="502"/>
      <c r="B692" s="488"/>
      <c r="C692" s="264" t="s">
        <v>785</v>
      </c>
      <c r="D692" s="302">
        <f>VLOOKUP(C692,MUNR[],3,FALSE)</f>
        <v>0.3</v>
      </c>
      <c r="E692" s="371">
        <f>VLOOKUP(C692,MUNR[],4,FALSE)</f>
        <v>0.80000001192092896</v>
      </c>
      <c r="F692" s="303">
        <f>VLOOKUP(C692,MUNR[],8,FALSE)</f>
        <v>1.37</v>
      </c>
    </row>
    <row r="693" spans="1:6" ht="16.5" thickTop="1" thickBot="1" x14ac:dyDescent="0.3">
      <c r="A693" s="502"/>
      <c r="B693" s="488"/>
      <c r="C693" s="264" t="s">
        <v>872</v>
      </c>
      <c r="D693" s="302">
        <f>VLOOKUP(C693,MUNR[],3,FALSE)</f>
        <v>0.3</v>
      </c>
      <c r="E693" s="371">
        <f>VLOOKUP(C693,MUNR[],4,FALSE)</f>
        <v>0.80000001192092896</v>
      </c>
      <c r="F693" s="303">
        <f>VLOOKUP(C693,MUNR[],8,FALSE)</f>
        <v>1.37</v>
      </c>
    </row>
    <row r="694" spans="1:6" ht="16.5" thickTop="1" thickBot="1" x14ac:dyDescent="0.3">
      <c r="A694" s="502"/>
      <c r="B694" s="488"/>
      <c r="C694" s="264" t="s">
        <v>951</v>
      </c>
      <c r="D694" s="302">
        <f>VLOOKUP(C694,MUNR[],3,FALSE)</f>
        <v>0.3</v>
      </c>
      <c r="E694" s="371">
        <f>VLOOKUP(C694,MUNR[],4,FALSE)</f>
        <v>0.80000001192092896</v>
      </c>
      <c r="F694" s="303">
        <f>VLOOKUP(C694,MUNR[],8,FALSE)</f>
        <v>1.37</v>
      </c>
    </row>
    <row r="695" spans="1:6" ht="16.5" thickTop="1" thickBot="1" x14ac:dyDescent="0.3">
      <c r="A695" s="502"/>
      <c r="B695" s="488"/>
      <c r="C695" s="264" t="s">
        <v>1026</v>
      </c>
      <c r="D695" s="302">
        <f>VLOOKUP(C695,MUNR[],3,FALSE)</f>
        <v>0.3</v>
      </c>
      <c r="E695" s="371">
        <f>VLOOKUP(C695,MUNR[],4,FALSE)</f>
        <v>0.80000001192092896</v>
      </c>
      <c r="F695" s="303">
        <f>VLOOKUP(C695,MUNR[],8,FALSE)</f>
        <v>1.37</v>
      </c>
    </row>
    <row r="696" spans="1:6" ht="16.5" thickTop="1" thickBot="1" x14ac:dyDescent="0.3">
      <c r="A696" s="502"/>
      <c r="B696" s="488"/>
      <c r="C696" s="264" t="s">
        <v>1095</v>
      </c>
      <c r="D696" s="302">
        <f>VLOOKUP(C696,MUNR[],3,FALSE)</f>
        <v>0.3</v>
      </c>
      <c r="E696" s="371">
        <f>VLOOKUP(C696,MUNR[],4,FALSE)</f>
        <v>0.80000001192092896</v>
      </c>
      <c r="F696" s="303">
        <f>VLOOKUP(C696,MUNR[],8,FALSE)</f>
        <v>1.37</v>
      </c>
    </row>
    <row r="697" spans="1:6" ht="16.5" thickTop="1" thickBot="1" x14ac:dyDescent="0.3">
      <c r="A697" s="502"/>
      <c r="B697" s="488"/>
      <c r="C697" s="264" t="s">
        <v>1157</v>
      </c>
      <c r="D697" s="302">
        <f>VLOOKUP(C697,MUNR[],3,FALSE)</f>
        <v>0.3</v>
      </c>
      <c r="E697" s="371">
        <f>VLOOKUP(C697,MUNR[],4,FALSE)</f>
        <v>0.80000001192092896</v>
      </c>
      <c r="F697" s="303">
        <f>VLOOKUP(C697,MUNR[],8,FALSE)</f>
        <v>1.37</v>
      </c>
    </row>
    <row r="698" spans="1:6" ht="16.5" thickTop="1" thickBot="1" x14ac:dyDescent="0.3">
      <c r="A698" s="502"/>
      <c r="B698" s="488"/>
      <c r="C698" s="264" t="s">
        <v>1212</v>
      </c>
      <c r="D698" s="302">
        <f>VLOOKUP(C698,MUNR[],3,FALSE)</f>
        <v>0.3</v>
      </c>
      <c r="E698" s="371">
        <f>VLOOKUP(C698,MUNR[],4,FALSE)</f>
        <v>0.80000001192092896</v>
      </c>
      <c r="F698" s="303">
        <f>VLOOKUP(C698,MUNR[],8,FALSE)</f>
        <v>1.37</v>
      </c>
    </row>
    <row r="699" spans="1:6" ht="16.5" thickTop="1" thickBot="1" x14ac:dyDescent="0.3">
      <c r="A699" s="502"/>
      <c r="B699" s="488"/>
      <c r="C699" s="264" t="s">
        <v>1261</v>
      </c>
      <c r="D699" s="302">
        <f>VLOOKUP(C699,MUNR[],3,FALSE)</f>
        <v>0.3</v>
      </c>
      <c r="E699" s="371">
        <f>VLOOKUP(C699,MUNR[],4,FALSE)</f>
        <v>0.80000001192092896</v>
      </c>
      <c r="F699" s="303">
        <f>VLOOKUP(C699,MUNR[],8,FALSE)</f>
        <v>1.37</v>
      </c>
    </row>
    <row r="700" spans="1:6" ht="16.5" thickTop="1" thickBot="1" x14ac:dyDescent="0.3">
      <c r="A700" s="502"/>
      <c r="B700" s="491"/>
      <c r="C700" s="265" t="s">
        <v>1306</v>
      </c>
      <c r="D700" s="304">
        <f>VLOOKUP(C700,MUNR[],3,FALSE)</f>
        <v>0.3</v>
      </c>
      <c r="E700" s="372">
        <f>VLOOKUP(C700,MUNR[],4,FALSE)</f>
        <v>0.80000001192092896</v>
      </c>
      <c r="F700" s="305">
        <f>VLOOKUP(C700,MUNR[],8,FALSE)</f>
        <v>1.37</v>
      </c>
    </row>
    <row r="701" spans="1:6" ht="16.5" thickTop="1" thickBot="1" x14ac:dyDescent="0.3">
      <c r="A701" s="502"/>
      <c r="B701" s="487" t="s">
        <v>160</v>
      </c>
      <c r="C701" s="268" t="s">
        <v>315</v>
      </c>
      <c r="D701" s="302">
        <f>VLOOKUP(C701,MUNR[],3,FALSE)</f>
        <v>0.3</v>
      </c>
      <c r="E701" s="302">
        <f>VLOOKUP(C701,MUNR[],4,FALSE)</f>
        <v>0.80000001192092896</v>
      </c>
      <c r="F701" s="303">
        <f>VLOOKUP(C701,MUNR[],8,FALSE)</f>
        <v>1.33</v>
      </c>
    </row>
    <row r="702" spans="1:6" ht="16.5" thickTop="1" thickBot="1" x14ac:dyDescent="0.3">
      <c r="A702" s="502"/>
      <c r="B702" s="488"/>
      <c r="C702" s="264" t="s">
        <v>416</v>
      </c>
      <c r="D702" s="302">
        <f>VLOOKUP(C702,MUNR[],3,FALSE)</f>
        <v>0.3</v>
      </c>
      <c r="E702" s="302">
        <f>VLOOKUP(C702,MUNR[],4,FALSE)</f>
        <v>0.80000001192092896</v>
      </c>
      <c r="F702" s="303">
        <f>VLOOKUP(C702,MUNR[],8,FALSE)</f>
        <v>1.33</v>
      </c>
    </row>
    <row r="703" spans="1:6" ht="16.5" thickTop="1" thickBot="1" x14ac:dyDescent="0.3">
      <c r="A703" s="502"/>
      <c r="B703" s="488"/>
      <c r="C703" s="264" t="s">
        <v>510</v>
      </c>
      <c r="D703" s="302">
        <f>VLOOKUP(C703,MUNR[],3,FALSE)</f>
        <v>0.3</v>
      </c>
      <c r="E703" s="302">
        <f>VLOOKUP(C703,MUNR[],4,FALSE)</f>
        <v>0.80000001192092896</v>
      </c>
      <c r="F703" s="303">
        <f>VLOOKUP(C703,MUNR[],8,FALSE)</f>
        <v>1.33</v>
      </c>
    </row>
    <row r="704" spans="1:6" ht="16.5" thickTop="1" thickBot="1" x14ac:dyDescent="0.3">
      <c r="A704" s="502"/>
      <c r="B704" s="488"/>
      <c r="C704" s="264" t="s">
        <v>603</v>
      </c>
      <c r="D704" s="302">
        <f>VLOOKUP(C704,MUNR[],3,FALSE)</f>
        <v>0.3</v>
      </c>
      <c r="E704" s="302">
        <f>VLOOKUP(C704,MUNR[],4,FALSE)</f>
        <v>0.80000001192092896</v>
      </c>
      <c r="F704" s="303">
        <f>VLOOKUP(C704,MUNR[],8,FALSE)</f>
        <v>1.33</v>
      </c>
    </row>
    <row r="705" spans="1:11" ht="16.5" thickTop="1" thickBot="1" x14ac:dyDescent="0.3">
      <c r="A705" s="502"/>
      <c r="B705" s="488"/>
      <c r="C705" s="264" t="s">
        <v>695</v>
      </c>
      <c r="D705" s="302">
        <f>VLOOKUP(C705,MUNR[],3,FALSE)</f>
        <v>0.3</v>
      </c>
      <c r="E705" s="302">
        <f>VLOOKUP(C705,MUNR[],4,FALSE)</f>
        <v>0.80000001192092896</v>
      </c>
      <c r="F705" s="303">
        <f>VLOOKUP(C705,MUNR[],8,FALSE)</f>
        <v>1.33</v>
      </c>
    </row>
    <row r="706" spans="1:11" ht="16.5" thickTop="1" thickBot="1" x14ac:dyDescent="0.3">
      <c r="A706" s="502"/>
      <c r="B706" s="488"/>
      <c r="C706" s="264" t="s">
        <v>786</v>
      </c>
      <c r="D706" s="302">
        <f>VLOOKUP(C706,MUNR[],3,FALSE)</f>
        <v>0.3</v>
      </c>
      <c r="E706" s="302">
        <f>VLOOKUP(C706,MUNR[],4,FALSE)</f>
        <v>0.80000001192092896</v>
      </c>
      <c r="F706" s="303">
        <f>VLOOKUP(C706,MUNR[],8,FALSE)</f>
        <v>1.33</v>
      </c>
    </row>
    <row r="707" spans="1:11" ht="16.5" thickTop="1" thickBot="1" x14ac:dyDescent="0.3">
      <c r="A707" s="502"/>
      <c r="B707" s="488"/>
      <c r="C707" s="264" t="s">
        <v>873</v>
      </c>
      <c r="D707" s="302">
        <f>VLOOKUP(C707,MUNR[],3,FALSE)</f>
        <v>0.3</v>
      </c>
      <c r="E707" s="302">
        <f>VLOOKUP(C707,MUNR[],4,FALSE)</f>
        <v>0.80000001192092896</v>
      </c>
      <c r="F707" s="303">
        <f>VLOOKUP(C707,MUNR[],8,FALSE)</f>
        <v>1.33</v>
      </c>
    </row>
    <row r="708" spans="1:11" ht="16.5" thickTop="1" thickBot="1" x14ac:dyDescent="0.3">
      <c r="A708" s="502"/>
      <c r="B708" s="488"/>
      <c r="C708" s="264" t="s">
        <v>952</v>
      </c>
      <c r="D708" s="302">
        <f>VLOOKUP(C708,MUNR[],3,FALSE)</f>
        <v>0.3</v>
      </c>
      <c r="E708" s="302">
        <f>VLOOKUP(C708,MUNR[],4,FALSE)</f>
        <v>0.80000001192092896</v>
      </c>
      <c r="F708" s="303">
        <f>VLOOKUP(C708,MUNR[],8,FALSE)</f>
        <v>1.33</v>
      </c>
    </row>
    <row r="709" spans="1:11" ht="16.5" thickTop="1" thickBot="1" x14ac:dyDescent="0.3">
      <c r="A709" s="502"/>
      <c r="B709" s="488"/>
      <c r="C709" s="264" t="s">
        <v>1027</v>
      </c>
      <c r="D709" s="302">
        <f>VLOOKUP(C709,MUNR[],3,FALSE)</f>
        <v>0.3</v>
      </c>
      <c r="E709" s="302">
        <f>VLOOKUP(C709,MUNR[],4,FALSE)</f>
        <v>0.80000001192092896</v>
      </c>
      <c r="F709" s="303">
        <f>VLOOKUP(C709,MUNR[],8,FALSE)</f>
        <v>1.33</v>
      </c>
    </row>
    <row r="710" spans="1:11" ht="16.5" thickTop="1" thickBot="1" x14ac:dyDescent="0.3">
      <c r="A710" s="502"/>
      <c r="B710" s="488"/>
      <c r="C710" s="264" t="s">
        <v>1096</v>
      </c>
      <c r="D710" s="302">
        <f>VLOOKUP(C710,MUNR[],3,FALSE)</f>
        <v>0.3</v>
      </c>
      <c r="E710" s="302">
        <f>VLOOKUP(C710,MUNR[],4,FALSE)</f>
        <v>0.80000001192092896</v>
      </c>
      <c r="F710" s="303">
        <f>VLOOKUP(C710,MUNR[],8,FALSE)</f>
        <v>1.33</v>
      </c>
    </row>
    <row r="711" spans="1:11" ht="16.5" thickTop="1" thickBot="1" x14ac:dyDescent="0.3">
      <c r="A711" s="502"/>
      <c r="B711" s="488"/>
      <c r="C711" s="264" t="s">
        <v>1158</v>
      </c>
      <c r="D711" s="302">
        <f>VLOOKUP(C711,MUNR[],3,FALSE)</f>
        <v>0.3</v>
      </c>
      <c r="E711" s="302">
        <f>VLOOKUP(C711,MUNR[],4,FALSE)</f>
        <v>0.80000001192092896</v>
      </c>
      <c r="F711" s="303">
        <f>VLOOKUP(C711,MUNR[],8,FALSE)</f>
        <v>1.33</v>
      </c>
    </row>
    <row r="712" spans="1:11" ht="16.5" thickTop="1" thickBot="1" x14ac:dyDescent="0.3">
      <c r="A712" s="502"/>
      <c r="B712" s="488"/>
      <c r="C712" s="264" t="s">
        <v>1213</v>
      </c>
      <c r="D712" s="302">
        <f>VLOOKUP(C712,MUNR[],3,FALSE)</f>
        <v>0.3</v>
      </c>
      <c r="E712" s="302">
        <f>VLOOKUP(C712,MUNR[],4,FALSE)</f>
        <v>0.80000001192092896</v>
      </c>
      <c r="F712" s="303">
        <f>VLOOKUP(C712,MUNR[],8,FALSE)</f>
        <v>1.33</v>
      </c>
    </row>
    <row r="713" spans="1:11" ht="16.5" thickTop="1" thickBot="1" x14ac:dyDescent="0.3">
      <c r="A713" s="502"/>
      <c r="B713" s="488"/>
      <c r="C713" s="264" t="s">
        <v>1262</v>
      </c>
      <c r="D713" s="302">
        <f>VLOOKUP(C713,MUNR[],3,FALSE)</f>
        <v>0.3</v>
      </c>
      <c r="E713" s="302">
        <f>VLOOKUP(C713,MUNR[],4,FALSE)</f>
        <v>0.80000001192092896</v>
      </c>
      <c r="F713" s="303">
        <f>VLOOKUP(C713,MUNR[],8,FALSE)</f>
        <v>1.33</v>
      </c>
    </row>
    <row r="714" spans="1:11" ht="16.5" thickTop="1" thickBot="1" x14ac:dyDescent="0.3">
      <c r="A714" s="502"/>
      <c r="B714" s="488"/>
      <c r="C714" s="264" t="s">
        <v>1307</v>
      </c>
      <c r="D714" s="302">
        <f>VLOOKUP(C714,MUNR[],3,FALSE)</f>
        <v>0.3</v>
      </c>
      <c r="E714" s="302">
        <f>VLOOKUP(C714,MUNR[],4,FALSE)</f>
        <v>0.80000001192092896</v>
      </c>
      <c r="F714" s="303">
        <f>VLOOKUP(C714,MUNR[],8,FALSE)</f>
        <v>1.33</v>
      </c>
    </row>
    <row r="715" spans="1:11" ht="16.5" thickTop="1" thickBot="1" x14ac:dyDescent="0.3">
      <c r="A715" s="503"/>
      <c r="B715" s="489"/>
      <c r="C715" s="265" t="s">
        <v>1347</v>
      </c>
      <c r="D715" s="304">
        <f>VLOOKUP(C715,MUNR[],3,FALSE)</f>
        <v>0.3</v>
      </c>
      <c r="E715" s="304">
        <f>VLOOKUP(C715,MUNR[],4,FALSE)</f>
        <v>0.80000001192092896</v>
      </c>
      <c r="F715" s="303">
        <f>VLOOKUP(C715,MUNR[],8,FALSE)</f>
        <v>1.33</v>
      </c>
    </row>
    <row r="716" spans="1:11" ht="15.75" thickBot="1" x14ac:dyDescent="0.3">
      <c r="A716" s="501" t="s">
        <v>142</v>
      </c>
      <c r="B716" s="490" t="s">
        <v>161</v>
      </c>
      <c r="C716" s="268" t="s">
        <v>316</v>
      </c>
      <c r="D716" s="302">
        <f>VLOOKUP(C716,MUNR[],3,FALSE)</f>
        <v>1</v>
      </c>
      <c r="E716" s="371">
        <f>VLOOKUP(C716,MUNR[],4,FALSE)</f>
        <v>1</v>
      </c>
      <c r="F716" s="360">
        <f>VLOOKUP(C716,MUNR[],8,FALSE)</f>
        <v>0.78</v>
      </c>
      <c r="G716" s="1"/>
      <c r="H716" s="1"/>
      <c r="I716" s="1"/>
      <c r="J716" s="1"/>
      <c r="K716" s="1"/>
    </row>
    <row r="717" spans="1:11" ht="16.5" thickTop="1" thickBot="1" x14ac:dyDescent="0.3">
      <c r="A717" s="502"/>
      <c r="B717" s="488"/>
      <c r="C717" s="264" t="s">
        <v>417</v>
      </c>
      <c r="D717" s="302">
        <f>VLOOKUP(C717,MUNR[],3,FALSE)</f>
        <v>1</v>
      </c>
      <c r="E717" s="371">
        <f>VLOOKUP(C717,MUNR[],4,FALSE)</f>
        <v>1</v>
      </c>
      <c r="F717" s="303">
        <f>VLOOKUP(C717,MUNR[],8,FALSE)</f>
        <v>0.78</v>
      </c>
    </row>
    <row r="718" spans="1:11" ht="16.5" thickTop="1" thickBot="1" x14ac:dyDescent="0.3">
      <c r="A718" s="502"/>
      <c r="B718" s="488"/>
      <c r="C718" s="264" t="s">
        <v>511</v>
      </c>
      <c r="D718" s="302">
        <f>VLOOKUP(C718,MUNR[],3,FALSE)</f>
        <v>1</v>
      </c>
      <c r="E718" s="371">
        <f>VLOOKUP(C718,MUNR[],4,FALSE)</f>
        <v>1</v>
      </c>
      <c r="F718" s="303">
        <f>VLOOKUP(C718,MUNR[],8,FALSE)</f>
        <v>0.78</v>
      </c>
    </row>
    <row r="719" spans="1:11" ht="16.5" thickTop="1" thickBot="1" x14ac:dyDescent="0.3">
      <c r="A719" s="502"/>
      <c r="B719" s="488"/>
      <c r="C719" s="264" t="s">
        <v>604</v>
      </c>
      <c r="D719" s="302">
        <f>VLOOKUP(C719,MUNR[],3,FALSE)</f>
        <v>1</v>
      </c>
      <c r="E719" s="371">
        <f>VLOOKUP(C719,MUNR[],4,FALSE)</f>
        <v>1</v>
      </c>
      <c r="F719" s="303">
        <f>VLOOKUP(C719,MUNR[],8,FALSE)</f>
        <v>0.78</v>
      </c>
    </row>
    <row r="720" spans="1:11" ht="16.5" thickTop="1" thickBot="1" x14ac:dyDescent="0.3">
      <c r="A720" s="502"/>
      <c r="B720" s="488"/>
      <c r="C720" s="264" t="s">
        <v>696</v>
      </c>
      <c r="D720" s="302">
        <f>VLOOKUP(C720,MUNR[],3,FALSE)</f>
        <v>1</v>
      </c>
      <c r="E720" s="371">
        <f>VLOOKUP(C720,MUNR[],4,FALSE)</f>
        <v>1</v>
      </c>
      <c r="F720" s="303">
        <f>VLOOKUP(C720,MUNR[],8,FALSE)</f>
        <v>0.78</v>
      </c>
    </row>
    <row r="721" spans="1:6" ht="16.5" thickTop="1" thickBot="1" x14ac:dyDescent="0.3">
      <c r="A721" s="502"/>
      <c r="B721" s="488"/>
      <c r="C721" s="264" t="s">
        <v>787</v>
      </c>
      <c r="D721" s="302">
        <f>VLOOKUP(C721,MUNR[],3,FALSE)</f>
        <v>1</v>
      </c>
      <c r="E721" s="371">
        <f>VLOOKUP(C721,MUNR[],4,FALSE)</f>
        <v>1</v>
      </c>
      <c r="F721" s="303">
        <f>VLOOKUP(C721,MUNR[],8,FALSE)</f>
        <v>0.78</v>
      </c>
    </row>
    <row r="722" spans="1:6" ht="16.5" thickTop="1" thickBot="1" x14ac:dyDescent="0.3">
      <c r="A722" s="502"/>
      <c r="B722" s="488"/>
      <c r="C722" s="264" t="s">
        <v>874</v>
      </c>
      <c r="D722" s="302">
        <f>VLOOKUP(C722,MUNR[],3,FALSE)</f>
        <v>1</v>
      </c>
      <c r="E722" s="371">
        <f>VLOOKUP(C722,MUNR[],4,FALSE)</f>
        <v>1</v>
      </c>
      <c r="F722" s="303">
        <f>VLOOKUP(C722,MUNR[],8,FALSE)</f>
        <v>0.78</v>
      </c>
    </row>
    <row r="723" spans="1:6" ht="16.5" thickTop="1" thickBot="1" x14ac:dyDescent="0.3">
      <c r="A723" s="502"/>
      <c r="B723" s="488"/>
      <c r="C723" s="264" t="s">
        <v>953</v>
      </c>
      <c r="D723" s="302">
        <f>VLOOKUP(C723,MUNR[],3,FALSE)</f>
        <v>1</v>
      </c>
      <c r="E723" s="371">
        <f>VLOOKUP(C723,MUNR[],4,FALSE)</f>
        <v>1</v>
      </c>
      <c r="F723" s="303">
        <f>VLOOKUP(C723,MUNR[],8,FALSE)</f>
        <v>0.78</v>
      </c>
    </row>
    <row r="724" spans="1:6" ht="16.5" thickTop="1" thickBot="1" x14ac:dyDescent="0.3">
      <c r="A724" s="502"/>
      <c r="B724" s="488"/>
      <c r="C724" s="264" t="s">
        <v>1028</v>
      </c>
      <c r="D724" s="302">
        <f>VLOOKUP(C724,MUNR[],3,FALSE)</f>
        <v>1</v>
      </c>
      <c r="E724" s="371">
        <f>VLOOKUP(C724,MUNR[],4,FALSE)</f>
        <v>1</v>
      </c>
      <c r="F724" s="303">
        <f>VLOOKUP(C724,MUNR[],8,FALSE)</f>
        <v>0.78</v>
      </c>
    </row>
    <row r="725" spans="1:6" ht="16.5" thickTop="1" thickBot="1" x14ac:dyDescent="0.3">
      <c r="A725" s="502"/>
      <c r="B725" s="488"/>
      <c r="C725" s="264" t="s">
        <v>1097</v>
      </c>
      <c r="D725" s="302">
        <f>VLOOKUP(C725,MUNR[],3,FALSE)</f>
        <v>1</v>
      </c>
      <c r="E725" s="371">
        <f>VLOOKUP(C725,MUNR[],4,FALSE)</f>
        <v>1</v>
      </c>
      <c r="F725" s="303">
        <f>VLOOKUP(C725,MUNR[],8,FALSE)</f>
        <v>0.78</v>
      </c>
    </row>
    <row r="726" spans="1:6" ht="16.5" thickTop="1" thickBot="1" x14ac:dyDescent="0.3">
      <c r="A726" s="502"/>
      <c r="B726" s="488"/>
      <c r="C726" s="264" t="s">
        <v>1159</v>
      </c>
      <c r="D726" s="302">
        <f>VLOOKUP(C726,MUNR[],3,FALSE)</f>
        <v>1</v>
      </c>
      <c r="E726" s="371">
        <f>VLOOKUP(C726,MUNR[],4,FALSE)</f>
        <v>1</v>
      </c>
      <c r="F726" s="303">
        <f>VLOOKUP(C726,MUNR[],8,FALSE)</f>
        <v>0.78</v>
      </c>
    </row>
    <row r="727" spans="1:6" ht="16.5" thickTop="1" thickBot="1" x14ac:dyDescent="0.3">
      <c r="A727" s="502"/>
      <c r="B727" s="488"/>
      <c r="C727" s="264" t="s">
        <v>1214</v>
      </c>
      <c r="D727" s="302">
        <f>VLOOKUP(C727,MUNR[],3,FALSE)</f>
        <v>1</v>
      </c>
      <c r="E727" s="371">
        <f>VLOOKUP(C727,MUNR[],4,FALSE)</f>
        <v>1</v>
      </c>
      <c r="F727" s="303">
        <f>VLOOKUP(C727,MUNR[],8,FALSE)</f>
        <v>0.78</v>
      </c>
    </row>
    <row r="728" spans="1:6" ht="16.5" thickTop="1" thickBot="1" x14ac:dyDescent="0.3">
      <c r="A728" s="502"/>
      <c r="B728" s="488"/>
      <c r="C728" s="264" t="s">
        <v>1263</v>
      </c>
      <c r="D728" s="302">
        <f>VLOOKUP(C728,MUNR[],3,FALSE)</f>
        <v>1</v>
      </c>
      <c r="E728" s="371">
        <f>VLOOKUP(C728,MUNR[],4,FALSE)</f>
        <v>1</v>
      </c>
      <c r="F728" s="303">
        <f>VLOOKUP(C728,MUNR[],8,FALSE)</f>
        <v>0.78</v>
      </c>
    </row>
    <row r="729" spans="1:6" ht="16.5" thickTop="1" thickBot="1" x14ac:dyDescent="0.3">
      <c r="A729" s="502"/>
      <c r="B729" s="488"/>
      <c r="C729" s="264" t="s">
        <v>1308</v>
      </c>
      <c r="D729" s="302">
        <f>VLOOKUP(C729,MUNR[],3,FALSE)</f>
        <v>1</v>
      </c>
      <c r="E729" s="371">
        <f>VLOOKUP(C729,MUNR[],4,FALSE)</f>
        <v>1</v>
      </c>
      <c r="F729" s="303">
        <f>VLOOKUP(C729,MUNR[],8,FALSE)</f>
        <v>0.78</v>
      </c>
    </row>
    <row r="730" spans="1:6" ht="16.5" thickTop="1" thickBot="1" x14ac:dyDescent="0.3">
      <c r="A730" s="502"/>
      <c r="B730" s="491"/>
      <c r="C730" s="265" t="s">
        <v>1348</v>
      </c>
      <c r="D730" s="304">
        <f>VLOOKUP(C730,MUNR[],3,FALSE)</f>
        <v>1</v>
      </c>
      <c r="E730" s="372">
        <f>VLOOKUP(C730,MUNR[],4,FALSE)</f>
        <v>1</v>
      </c>
      <c r="F730" s="305">
        <f>VLOOKUP(C730,MUNR[],8,FALSE)</f>
        <v>0.78</v>
      </c>
    </row>
    <row r="731" spans="1:6" ht="16.5" thickTop="1" thickBot="1" x14ac:dyDescent="0.3">
      <c r="A731" s="502"/>
      <c r="B731" s="490" t="s">
        <v>193</v>
      </c>
      <c r="C731" s="268" t="s">
        <v>317</v>
      </c>
      <c r="D731" s="302">
        <f>VLOOKUP(C731,MUNR[],3,FALSE)</f>
        <v>2</v>
      </c>
      <c r="E731" s="302">
        <f>VLOOKUP(C731,MUNR[],4,FALSE)</f>
        <v>2</v>
      </c>
      <c r="F731" s="303">
        <f>VLOOKUP(C731,MUNR[],8,FALSE)</f>
        <v>13.89</v>
      </c>
    </row>
    <row r="732" spans="1:6" ht="16.5" thickTop="1" thickBot="1" x14ac:dyDescent="0.3">
      <c r="A732" s="502"/>
      <c r="B732" s="488"/>
      <c r="C732" s="264" t="s">
        <v>418</v>
      </c>
      <c r="D732" s="302">
        <f>VLOOKUP(C732,MUNR[],3,FALSE)</f>
        <v>2</v>
      </c>
      <c r="E732" s="302">
        <f>VLOOKUP(C732,MUNR[],4,FALSE)</f>
        <v>2</v>
      </c>
      <c r="F732" s="303">
        <f>VLOOKUP(C732,MUNR[],8,FALSE)</f>
        <v>13.89</v>
      </c>
    </row>
    <row r="733" spans="1:6" ht="16.5" thickTop="1" thickBot="1" x14ac:dyDescent="0.3">
      <c r="A733" s="502"/>
      <c r="B733" s="488"/>
      <c r="C733" s="264" t="s">
        <v>512</v>
      </c>
      <c r="D733" s="302">
        <f>VLOOKUP(C733,MUNR[],3,FALSE)</f>
        <v>2</v>
      </c>
      <c r="E733" s="302">
        <f>VLOOKUP(C733,MUNR[],4,FALSE)</f>
        <v>2</v>
      </c>
      <c r="F733" s="303">
        <f>VLOOKUP(C733,MUNR[],8,FALSE)</f>
        <v>13.89</v>
      </c>
    </row>
    <row r="734" spans="1:6" ht="16.5" thickTop="1" thickBot="1" x14ac:dyDescent="0.3">
      <c r="A734" s="502"/>
      <c r="B734" s="488"/>
      <c r="C734" s="264" t="s">
        <v>605</v>
      </c>
      <c r="D734" s="302">
        <f>VLOOKUP(C734,MUNR[],3,FALSE)</f>
        <v>2</v>
      </c>
      <c r="E734" s="302">
        <f>VLOOKUP(C734,MUNR[],4,FALSE)</f>
        <v>2</v>
      </c>
      <c r="F734" s="303">
        <f>VLOOKUP(C734,MUNR[],8,FALSE)</f>
        <v>13.89</v>
      </c>
    </row>
    <row r="735" spans="1:6" ht="16.5" thickTop="1" thickBot="1" x14ac:dyDescent="0.3">
      <c r="A735" s="502"/>
      <c r="B735" s="488"/>
      <c r="C735" s="264" t="s">
        <v>697</v>
      </c>
      <c r="D735" s="302">
        <f>VLOOKUP(C735,MUNR[],3,FALSE)</f>
        <v>2</v>
      </c>
      <c r="E735" s="302">
        <f>VLOOKUP(C735,MUNR[],4,FALSE)</f>
        <v>2</v>
      </c>
      <c r="F735" s="303">
        <f>VLOOKUP(C735,MUNR[],8,FALSE)</f>
        <v>13.89</v>
      </c>
    </row>
    <row r="736" spans="1:6" ht="16.5" thickTop="1" thickBot="1" x14ac:dyDescent="0.3">
      <c r="A736" s="502"/>
      <c r="B736" s="491"/>
      <c r="C736" s="265" t="s">
        <v>788</v>
      </c>
      <c r="D736" s="304">
        <f>VLOOKUP(C736,MUNR[],3,FALSE)</f>
        <v>2</v>
      </c>
      <c r="E736" s="304">
        <f>VLOOKUP(C736,MUNR[],4,FALSE)</f>
        <v>2</v>
      </c>
      <c r="F736" s="303">
        <f>VLOOKUP(C736,MUNR[],8,FALSE)</f>
        <v>13.89</v>
      </c>
    </row>
    <row r="737" spans="1:6" ht="16.5" thickTop="1" thickBot="1" x14ac:dyDescent="0.3">
      <c r="A737" s="502"/>
      <c r="B737" s="490" t="s">
        <v>178</v>
      </c>
      <c r="C737" s="268" t="s">
        <v>318</v>
      </c>
      <c r="D737" s="302">
        <f>VLOOKUP(C737,MUNR[],3,FALSE)</f>
        <v>1.6</v>
      </c>
      <c r="E737" s="371">
        <f>VLOOKUP(C737,MUNR[],4,FALSE)</f>
        <v>1.6000000238418579</v>
      </c>
      <c r="F737" s="360">
        <f>VLOOKUP(C737,MUNR[],8,FALSE)</f>
        <v>6.19</v>
      </c>
    </row>
    <row r="738" spans="1:6" ht="16.5" thickTop="1" thickBot="1" x14ac:dyDescent="0.3">
      <c r="A738" s="502"/>
      <c r="B738" s="488"/>
      <c r="C738" s="264" t="s">
        <v>419</v>
      </c>
      <c r="D738" s="302">
        <f>VLOOKUP(C738,MUNR[],3,FALSE)</f>
        <v>1.6</v>
      </c>
      <c r="E738" s="371">
        <f>VLOOKUP(C738,MUNR[],4,FALSE)</f>
        <v>1.6000000238418579</v>
      </c>
      <c r="F738" s="303">
        <f>VLOOKUP(C738,MUNR[],8,FALSE)</f>
        <v>6.19</v>
      </c>
    </row>
    <row r="739" spans="1:6" ht="16.5" thickTop="1" thickBot="1" x14ac:dyDescent="0.3">
      <c r="A739" s="502"/>
      <c r="B739" s="488"/>
      <c r="C739" s="264" t="s">
        <v>513</v>
      </c>
      <c r="D739" s="302">
        <f>VLOOKUP(C739,MUNR[],3,FALSE)</f>
        <v>1.6</v>
      </c>
      <c r="E739" s="371">
        <f>VLOOKUP(C739,MUNR[],4,FALSE)</f>
        <v>1.6000000238418579</v>
      </c>
      <c r="F739" s="303">
        <f>VLOOKUP(C739,MUNR[],8,FALSE)</f>
        <v>6.19</v>
      </c>
    </row>
    <row r="740" spans="1:6" ht="16.5" thickTop="1" thickBot="1" x14ac:dyDescent="0.3">
      <c r="A740" s="502"/>
      <c r="B740" s="488"/>
      <c r="C740" s="264" t="s">
        <v>606</v>
      </c>
      <c r="D740" s="302">
        <f>VLOOKUP(C740,MUNR[],3,FALSE)</f>
        <v>1.6</v>
      </c>
      <c r="E740" s="371">
        <f>VLOOKUP(C740,MUNR[],4,FALSE)</f>
        <v>1.6000000238418579</v>
      </c>
      <c r="F740" s="303">
        <f>VLOOKUP(C740,MUNR[],8,FALSE)</f>
        <v>6.19</v>
      </c>
    </row>
    <row r="741" spans="1:6" ht="16.5" thickTop="1" thickBot="1" x14ac:dyDescent="0.3">
      <c r="A741" s="502"/>
      <c r="B741" s="488"/>
      <c r="C741" s="264" t="s">
        <v>698</v>
      </c>
      <c r="D741" s="302">
        <f>VLOOKUP(C741,MUNR[],3,FALSE)</f>
        <v>1.6</v>
      </c>
      <c r="E741" s="371">
        <f>VLOOKUP(C741,MUNR[],4,FALSE)</f>
        <v>1.6000000238418579</v>
      </c>
      <c r="F741" s="303">
        <f>VLOOKUP(C741,MUNR[],8,FALSE)</f>
        <v>6.19</v>
      </c>
    </row>
    <row r="742" spans="1:6" ht="16.5" thickTop="1" thickBot="1" x14ac:dyDescent="0.3">
      <c r="A742" s="502"/>
      <c r="B742" s="488"/>
      <c r="C742" s="264" t="s">
        <v>789</v>
      </c>
      <c r="D742" s="302">
        <f>VLOOKUP(C742,MUNR[],3,FALSE)</f>
        <v>1.6</v>
      </c>
      <c r="E742" s="371">
        <f>VLOOKUP(C742,MUNR[],4,FALSE)</f>
        <v>1.6000000238418579</v>
      </c>
      <c r="F742" s="303">
        <f>VLOOKUP(C742,MUNR[],8,FALSE)</f>
        <v>6.19</v>
      </c>
    </row>
    <row r="743" spans="1:6" ht="16.5" thickTop="1" thickBot="1" x14ac:dyDescent="0.3">
      <c r="A743" s="502"/>
      <c r="B743" s="488"/>
      <c r="C743" s="264" t="s">
        <v>875</v>
      </c>
      <c r="D743" s="302">
        <f>VLOOKUP(C743,MUNR[],3,FALSE)</f>
        <v>1.6</v>
      </c>
      <c r="E743" s="371">
        <f>VLOOKUP(C743,MUNR[],4,FALSE)</f>
        <v>1.6000000238418579</v>
      </c>
      <c r="F743" s="303">
        <f>VLOOKUP(C743,MUNR[],8,FALSE)</f>
        <v>6.19</v>
      </c>
    </row>
    <row r="744" spans="1:6" ht="16.5" thickTop="1" thickBot="1" x14ac:dyDescent="0.3">
      <c r="A744" s="502"/>
      <c r="B744" s="488"/>
      <c r="C744" s="264" t="s">
        <v>954</v>
      </c>
      <c r="D744" s="302">
        <f>VLOOKUP(C744,MUNR[],3,FALSE)</f>
        <v>1.6</v>
      </c>
      <c r="E744" s="371">
        <f>VLOOKUP(C744,MUNR[],4,FALSE)</f>
        <v>1.6000000238418579</v>
      </c>
      <c r="F744" s="303">
        <f>VLOOKUP(C744,MUNR[],8,FALSE)</f>
        <v>6.19</v>
      </c>
    </row>
    <row r="745" spans="1:6" ht="16.5" thickTop="1" thickBot="1" x14ac:dyDescent="0.3">
      <c r="A745" s="502"/>
      <c r="B745" s="488"/>
      <c r="C745" s="264" t="s">
        <v>1029</v>
      </c>
      <c r="D745" s="302">
        <f>VLOOKUP(C745,MUNR[],3,FALSE)</f>
        <v>1.6</v>
      </c>
      <c r="E745" s="371">
        <f>VLOOKUP(C745,MUNR[],4,FALSE)</f>
        <v>1.6000000238418579</v>
      </c>
      <c r="F745" s="303">
        <f>VLOOKUP(C745,MUNR[],8,FALSE)</f>
        <v>6.19</v>
      </c>
    </row>
    <row r="746" spans="1:6" ht="16.5" thickTop="1" thickBot="1" x14ac:dyDescent="0.3">
      <c r="A746" s="502"/>
      <c r="B746" s="491"/>
      <c r="C746" s="265" t="s">
        <v>1098</v>
      </c>
      <c r="D746" s="304">
        <f>VLOOKUP(C746,MUNR[],3,FALSE)</f>
        <v>1.6</v>
      </c>
      <c r="E746" s="372">
        <f>VLOOKUP(C746,MUNR[],4,FALSE)</f>
        <v>1.6000000238418579</v>
      </c>
      <c r="F746" s="305">
        <f>VLOOKUP(C746,MUNR[],8,FALSE)</f>
        <v>6.19</v>
      </c>
    </row>
    <row r="747" spans="1:6" ht="16.5" thickTop="1" thickBot="1" x14ac:dyDescent="0.3">
      <c r="A747" s="502"/>
      <c r="B747" s="487" t="s">
        <v>222</v>
      </c>
      <c r="C747" s="268" t="s">
        <v>319</v>
      </c>
      <c r="D747" s="302">
        <f>VLOOKUP(C747,MUNR[],3,FALSE)</f>
        <v>0.3</v>
      </c>
      <c r="E747" s="302">
        <f>VLOOKUP(C747,MUNR[],4,FALSE)</f>
        <v>0.80000001192092896</v>
      </c>
      <c r="F747" s="303">
        <f>VLOOKUP(C747,MUNR[],8,FALSE)</f>
        <v>0.26</v>
      </c>
    </row>
    <row r="748" spans="1:6" ht="16.5" thickTop="1" thickBot="1" x14ac:dyDescent="0.3">
      <c r="A748" s="502"/>
      <c r="B748" s="488"/>
      <c r="C748" s="264" t="s">
        <v>420</v>
      </c>
      <c r="D748" s="302">
        <f>VLOOKUP(C748,MUNR[],3,FALSE)</f>
        <v>0.3</v>
      </c>
      <c r="E748" s="302">
        <f>VLOOKUP(C748,MUNR[],4,FALSE)</f>
        <v>0.80000001192092896</v>
      </c>
      <c r="F748" s="303">
        <f>VLOOKUP(C748,MUNR[],8,FALSE)</f>
        <v>0.26</v>
      </c>
    </row>
    <row r="749" spans="1:6" ht="16.5" thickTop="1" thickBot="1" x14ac:dyDescent="0.3">
      <c r="A749" s="502"/>
      <c r="B749" s="488"/>
      <c r="C749" s="264" t="s">
        <v>514</v>
      </c>
      <c r="D749" s="302">
        <f>VLOOKUP(C749,MUNR[],3,FALSE)</f>
        <v>0.3</v>
      </c>
      <c r="E749" s="302">
        <f>VLOOKUP(C749,MUNR[],4,FALSE)</f>
        <v>0.80000001192092896</v>
      </c>
      <c r="F749" s="303">
        <f>VLOOKUP(C749,MUNR[],8,FALSE)</f>
        <v>0.26</v>
      </c>
    </row>
    <row r="750" spans="1:6" ht="16.5" thickTop="1" thickBot="1" x14ac:dyDescent="0.3">
      <c r="A750" s="502"/>
      <c r="B750" s="488"/>
      <c r="C750" s="264" t="s">
        <v>607</v>
      </c>
      <c r="D750" s="302">
        <f>VLOOKUP(C750,MUNR[],3,FALSE)</f>
        <v>0.3</v>
      </c>
      <c r="E750" s="302">
        <f>VLOOKUP(C750,MUNR[],4,FALSE)</f>
        <v>0.80000001192092896</v>
      </c>
      <c r="F750" s="303">
        <f>VLOOKUP(C750,MUNR[],8,FALSE)</f>
        <v>0.26</v>
      </c>
    </row>
    <row r="751" spans="1:6" ht="16.5" thickTop="1" thickBot="1" x14ac:dyDescent="0.3">
      <c r="A751" s="502"/>
      <c r="B751" s="488"/>
      <c r="C751" s="264" t="s">
        <v>699</v>
      </c>
      <c r="D751" s="302">
        <f>VLOOKUP(C751,MUNR[],3,FALSE)</f>
        <v>0.3</v>
      </c>
      <c r="E751" s="302">
        <f>VLOOKUP(C751,MUNR[],4,FALSE)</f>
        <v>0.80000001192092896</v>
      </c>
      <c r="F751" s="303">
        <f>VLOOKUP(C751,MUNR[],8,FALSE)</f>
        <v>0.26</v>
      </c>
    </row>
    <row r="752" spans="1:6" ht="16.5" thickTop="1" thickBot="1" x14ac:dyDescent="0.3">
      <c r="A752" s="502"/>
      <c r="B752" s="488"/>
      <c r="C752" s="264" t="s">
        <v>790</v>
      </c>
      <c r="D752" s="302">
        <f>VLOOKUP(C752,MUNR[],3,FALSE)</f>
        <v>0.3</v>
      </c>
      <c r="E752" s="302">
        <f>VLOOKUP(C752,MUNR[],4,FALSE)</f>
        <v>0.80000001192092896</v>
      </c>
      <c r="F752" s="303">
        <f>VLOOKUP(C752,MUNR[],8,FALSE)</f>
        <v>0.26</v>
      </c>
    </row>
    <row r="753" spans="1:6" ht="16.5" thickTop="1" thickBot="1" x14ac:dyDescent="0.3">
      <c r="A753" s="502"/>
      <c r="B753" s="488"/>
      <c r="C753" s="264" t="s">
        <v>876</v>
      </c>
      <c r="D753" s="302">
        <f>VLOOKUP(C753,MUNR[],3,FALSE)</f>
        <v>0.3</v>
      </c>
      <c r="E753" s="302">
        <f>VLOOKUP(C753,MUNR[],4,FALSE)</f>
        <v>0.80000001192092896</v>
      </c>
      <c r="F753" s="303">
        <f>VLOOKUP(C753,MUNR[],8,FALSE)</f>
        <v>0.26</v>
      </c>
    </row>
    <row r="754" spans="1:6" ht="16.5" thickTop="1" thickBot="1" x14ac:dyDescent="0.3">
      <c r="A754" s="502"/>
      <c r="B754" s="488"/>
      <c r="C754" s="264" t="s">
        <v>955</v>
      </c>
      <c r="D754" s="302">
        <f>VLOOKUP(C754,MUNR[],3,FALSE)</f>
        <v>0.3</v>
      </c>
      <c r="E754" s="302">
        <f>VLOOKUP(C754,MUNR[],4,FALSE)</f>
        <v>0.80000001192092896</v>
      </c>
      <c r="F754" s="303">
        <f>VLOOKUP(C754,MUNR[],8,FALSE)</f>
        <v>0.26</v>
      </c>
    </row>
    <row r="755" spans="1:6" ht="16.5" thickTop="1" thickBot="1" x14ac:dyDescent="0.3">
      <c r="A755" s="502"/>
      <c r="B755" s="488"/>
      <c r="C755" s="264" t="s">
        <v>1030</v>
      </c>
      <c r="D755" s="302">
        <f>VLOOKUP(C755,MUNR[],3,FALSE)</f>
        <v>0.3</v>
      </c>
      <c r="E755" s="302">
        <f>VLOOKUP(C755,MUNR[],4,FALSE)</f>
        <v>0.80000001192092896</v>
      </c>
      <c r="F755" s="303">
        <f>VLOOKUP(C755,MUNR[],8,FALSE)</f>
        <v>0.26</v>
      </c>
    </row>
    <row r="756" spans="1:6" ht="16.5" thickTop="1" thickBot="1" x14ac:dyDescent="0.3">
      <c r="A756" s="502"/>
      <c r="B756" s="488"/>
      <c r="C756" s="264" t="s">
        <v>1099</v>
      </c>
      <c r="D756" s="302">
        <f>VLOOKUP(C756,MUNR[],3,FALSE)</f>
        <v>0.3</v>
      </c>
      <c r="E756" s="302">
        <f>VLOOKUP(C756,MUNR[],4,FALSE)</f>
        <v>0.80000001192092896</v>
      </c>
      <c r="F756" s="303">
        <f>VLOOKUP(C756,MUNR[],8,FALSE)</f>
        <v>0.26</v>
      </c>
    </row>
    <row r="757" spans="1:6" ht="16.5" thickTop="1" thickBot="1" x14ac:dyDescent="0.3">
      <c r="A757" s="502"/>
      <c r="B757" s="488"/>
      <c r="C757" s="264" t="s">
        <v>1160</v>
      </c>
      <c r="D757" s="302">
        <f>VLOOKUP(C757,MUNR[],3,FALSE)</f>
        <v>0.3</v>
      </c>
      <c r="E757" s="302">
        <f>VLOOKUP(C757,MUNR[],4,FALSE)</f>
        <v>0.80000001192092896</v>
      </c>
      <c r="F757" s="303">
        <f>VLOOKUP(C757,MUNR[],8,FALSE)</f>
        <v>0.26</v>
      </c>
    </row>
    <row r="758" spans="1:6" ht="16.5" thickTop="1" thickBot="1" x14ac:dyDescent="0.3">
      <c r="A758" s="502"/>
      <c r="B758" s="488"/>
      <c r="C758" s="264" t="s">
        <v>1215</v>
      </c>
      <c r="D758" s="302">
        <f>VLOOKUP(C758,MUNR[],3,FALSE)</f>
        <v>0.3</v>
      </c>
      <c r="E758" s="302">
        <f>VLOOKUP(C758,MUNR[],4,FALSE)</f>
        <v>0.80000001192092896</v>
      </c>
      <c r="F758" s="303">
        <f>VLOOKUP(C758,MUNR[],8,FALSE)</f>
        <v>0.26</v>
      </c>
    </row>
    <row r="759" spans="1:6" ht="16.5" thickTop="1" thickBot="1" x14ac:dyDescent="0.3">
      <c r="A759" s="502"/>
      <c r="B759" s="488"/>
      <c r="C759" s="264" t="s">
        <v>1264</v>
      </c>
      <c r="D759" s="302">
        <f>VLOOKUP(C759,MUNR[],3,FALSE)</f>
        <v>0.3</v>
      </c>
      <c r="E759" s="302">
        <f>VLOOKUP(C759,MUNR[],4,FALSE)</f>
        <v>0.80000001192092896</v>
      </c>
      <c r="F759" s="303">
        <f>VLOOKUP(C759,MUNR[],8,FALSE)</f>
        <v>0.26</v>
      </c>
    </row>
    <row r="760" spans="1:6" ht="16.5" thickTop="1" thickBot="1" x14ac:dyDescent="0.3">
      <c r="A760" s="502"/>
      <c r="B760" s="488"/>
      <c r="C760" s="264" t="s">
        <v>1309</v>
      </c>
      <c r="D760" s="302">
        <f>VLOOKUP(C760,MUNR[],3,FALSE)</f>
        <v>0.3</v>
      </c>
      <c r="E760" s="302">
        <f>VLOOKUP(C760,MUNR[],4,FALSE)</f>
        <v>0.80000001192092896</v>
      </c>
      <c r="F760" s="303">
        <f>VLOOKUP(C760,MUNR[],8,FALSE)</f>
        <v>0.26</v>
      </c>
    </row>
    <row r="761" spans="1:6" ht="16.5" thickTop="1" thickBot="1" x14ac:dyDescent="0.3">
      <c r="A761" s="502"/>
      <c r="B761" s="488"/>
      <c r="C761" s="264" t="s">
        <v>1349</v>
      </c>
      <c r="D761" s="302">
        <f>VLOOKUP(C761,MUNR[],3,FALSE)</f>
        <v>0.3</v>
      </c>
      <c r="E761" s="302">
        <f>VLOOKUP(C761,MUNR[],4,FALSE)</f>
        <v>0.80000001192092896</v>
      </c>
      <c r="F761" s="303">
        <f>VLOOKUP(C761,MUNR[],8,FALSE)</f>
        <v>0.26</v>
      </c>
    </row>
    <row r="762" spans="1:6" ht="16.5" thickTop="1" thickBot="1" x14ac:dyDescent="0.3">
      <c r="A762" s="502"/>
      <c r="B762" s="488"/>
      <c r="C762" s="264" t="s">
        <v>1382</v>
      </c>
      <c r="D762" s="302">
        <f>VLOOKUP(C762,MUNR[],3,FALSE)</f>
        <v>0.3</v>
      </c>
      <c r="E762" s="302">
        <f>VLOOKUP(C762,MUNR[],4,FALSE)</f>
        <v>0.80000001192092896</v>
      </c>
      <c r="F762" s="303">
        <f>VLOOKUP(C762,MUNR[],8,FALSE)</f>
        <v>0.26</v>
      </c>
    </row>
    <row r="763" spans="1:6" ht="16.5" thickTop="1" thickBot="1" x14ac:dyDescent="0.3">
      <c r="A763" s="502"/>
      <c r="B763" s="488"/>
      <c r="C763" s="264" t="s">
        <v>1414</v>
      </c>
      <c r="D763" s="302">
        <f>VLOOKUP(C763,MUNR[],3,FALSE)</f>
        <v>0.3</v>
      </c>
      <c r="E763" s="302">
        <f>VLOOKUP(C763,MUNR[],4,FALSE)</f>
        <v>0.80000001192092896</v>
      </c>
      <c r="F763" s="303">
        <f>VLOOKUP(C763,MUNR[],8,FALSE)</f>
        <v>0.26</v>
      </c>
    </row>
    <row r="764" spans="1:6" ht="16.5" thickTop="1" thickBot="1" x14ac:dyDescent="0.3">
      <c r="A764" s="502"/>
      <c r="B764" s="488"/>
      <c r="C764" s="264" t="s">
        <v>1442</v>
      </c>
      <c r="D764" s="302">
        <f>VLOOKUP(C764,MUNR[],3,FALSE)</f>
        <v>0.3</v>
      </c>
      <c r="E764" s="302">
        <f>VLOOKUP(C764,MUNR[],4,FALSE)</f>
        <v>0.80000001192092896</v>
      </c>
      <c r="F764" s="303">
        <f>VLOOKUP(C764,MUNR[],8,FALSE)</f>
        <v>0.26</v>
      </c>
    </row>
    <row r="765" spans="1:6" ht="16.5" thickTop="1" thickBot="1" x14ac:dyDescent="0.3">
      <c r="A765" s="502"/>
      <c r="B765" s="488"/>
      <c r="C765" s="264" t="s">
        <v>1463</v>
      </c>
      <c r="D765" s="302">
        <f>VLOOKUP(C765,MUNR[],3,FALSE)</f>
        <v>0.3</v>
      </c>
      <c r="E765" s="302">
        <f>VLOOKUP(C765,MUNR[],4,FALSE)</f>
        <v>0.80000001192092896</v>
      </c>
      <c r="F765" s="303">
        <f>VLOOKUP(C765,MUNR[],8,FALSE)</f>
        <v>0.26</v>
      </c>
    </row>
    <row r="766" spans="1:6" ht="16.5" thickTop="1" thickBot="1" x14ac:dyDescent="0.3">
      <c r="A766" s="502"/>
      <c r="B766" s="488"/>
      <c r="C766" s="264" t="s">
        <v>1480</v>
      </c>
      <c r="D766" s="302">
        <f>VLOOKUP(C766,MUNR[],3,FALSE)</f>
        <v>0.3</v>
      </c>
      <c r="E766" s="302">
        <f>VLOOKUP(C766,MUNR[],4,FALSE)</f>
        <v>0.80000001192092896</v>
      </c>
      <c r="F766" s="303">
        <f>VLOOKUP(C766,MUNR[],8,FALSE)</f>
        <v>0.26</v>
      </c>
    </row>
    <row r="767" spans="1:6" ht="16.5" thickTop="1" thickBot="1" x14ac:dyDescent="0.3">
      <c r="A767" s="502"/>
      <c r="B767" s="488"/>
      <c r="C767" s="264" t="s">
        <v>1493</v>
      </c>
      <c r="D767" s="302">
        <f>VLOOKUP(C767,MUNR[],3,FALSE)</f>
        <v>0.3</v>
      </c>
      <c r="E767" s="302">
        <f>VLOOKUP(C767,MUNR[],4,FALSE)</f>
        <v>0.80000001192092896</v>
      </c>
      <c r="F767" s="303">
        <f>VLOOKUP(C767,MUNR[],8,FALSE)</f>
        <v>0.26</v>
      </c>
    </row>
    <row r="768" spans="1:6" ht="16.5" thickTop="1" thickBot="1" x14ac:dyDescent="0.3">
      <c r="A768" s="502"/>
      <c r="B768" s="488"/>
      <c r="C768" s="264" t="s">
        <v>1504</v>
      </c>
      <c r="D768" s="302">
        <f>VLOOKUP(C768,MUNR[],3,FALSE)</f>
        <v>0.3</v>
      </c>
      <c r="E768" s="302">
        <f>VLOOKUP(C768,MUNR[],4,FALSE)</f>
        <v>0.80000001192092896</v>
      </c>
      <c r="F768" s="303">
        <f>VLOOKUP(C768,MUNR[],8,FALSE)</f>
        <v>0.26</v>
      </c>
    </row>
    <row r="769" spans="1:6" ht="16.5" thickTop="1" thickBot="1" x14ac:dyDescent="0.3">
      <c r="A769" s="502"/>
      <c r="B769" s="488"/>
      <c r="C769" s="264" t="s">
        <v>1513</v>
      </c>
      <c r="D769" s="302">
        <f>VLOOKUP(C769,MUNR[],3,FALSE)</f>
        <v>0.3</v>
      </c>
      <c r="E769" s="302">
        <f>VLOOKUP(C769,MUNR[],4,FALSE)</f>
        <v>0.80000001192092896</v>
      </c>
      <c r="F769" s="303">
        <f>VLOOKUP(C769,MUNR[],8,FALSE)</f>
        <v>0.26</v>
      </c>
    </row>
    <row r="770" spans="1:6" ht="16.5" thickTop="1" thickBot="1" x14ac:dyDescent="0.3">
      <c r="A770" s="502"/>
      <c r="B770" s="488"/>
      <c r="C770" s="264" t="s">
        <v>1521</v>
      </c>
      <c r="D770" s="302">
        <f>VLOOKUP(C770,MUNR[],3,FALSE)</f>
        <v>0.3</v>
      </c>
      <c r="E770" s="302">
        <f>VLOOKUP(C770,MUNR[],4,FALSE)</f>
        <v>0.80000001192092896</v>
      </c>
      <c r="F770" s="303">
        <f>VLOOKUP(C770,MUNR[],8,FALSE)</f>
        <v>0.26</v>
      </c>
    </row>
    <row r="771" spans="1:6" ht="16.5" thickTop="1" thickBot="1" x14ac:dyDescent="0.3">
      <c r="A771" s="502"/>
      <c r="B771" s="488"/>
      <c r="C771" s="264" t="s">
        <v>1528</v>
      </c>
      <c r="D771" s="302">
        <f>VLOOKUP(C771,MUNR[],3,FALSE)</f>
        <v>0.3</v>
      </c>
      <c r="E771" s="302">
        <f>VLOOKUP(C771,MUNR[],4,FALSE)</f>
        <v>0.80000001192092896</v>
      </c>
      <c r="F771" s="303">
        <f>VLOOKUP(C771,MUNR[],8,FALSE)</f>
        <v>0.26</v>
      </c>
    </row>
    <row r="772" spans="1:6" ht="16.5" thickTop="1" thickBot="1" x14ac:dyDescent="0.3">
      <c r="A772" s="502"/>
      <c r="B772" s="488"/>
      <c r="C772" s="264" t="s">
        <v>1532</v>
      </c>
      <c r="D772" s="302">
        <f>VLOOKUP(C772,MUNR[],3,FALSE)</f>
        <v>0.3</v>
      </c>
      <c r="E772" s="302">
        <f>VLOOKUP(C772,MUNR[],4,FALSE)</f>
        <v>0.80000001192092896</v>
      </c>
      <c r="F772" s="303">
        <f>VLOOKUP(C772,MUNR[],8,FALSE)</f>
        <v>0.26</v>
      </c>
    </row>
    <row r="773" spans="1:6" ht="16.5" thickTop="1" thickBot="1" x14ac:dyDescent="0.3">
      <c r="A773" s="502"/>
      <c r="B773" s="488"/>
      <c r="C773" s="264" t="s">
        <v>1535</v>
      </c>
      <c r="D773" s="302">
        <f>VLOOKUP(C773,MUNR[],3,FALSE)</f>
        <v>0.3</v>
      </c>
      <c r="E773" s="302">
        <f>VLOOKUP(C773,MUNR[],4,FALSE)</f>
        <v>0.80000001192092896</v>
      </c>
      <c r="F773" s="303">
        <f>VLOOKUP(C773,MUNR[],8,FALSE)</f>
        <v>0.26</v>
      </c>
    </row>
    <row r="774" spans="1:6" ht="16.5" thickTop="1" thickBot="1" x14ac:dyDescent="0.3">
      <c r="A774" s="502"/>
      <c r="B774" s="489"/>
      <c r="C774" s="265" t="s">
        <v>1538</v>
      </c>
      <c r="D774" s="304">
        <f>VLOOKUP(C774,MUNR[],3,FALSE)</f>
        <v>0.3</v>
      </c>
      <c r="E774" s="304">
        <f>VLOOKUP(C774,MUNR[],4,FALSE)</f>
        <v>0.80000001192092896</v>
      </c>
      <c r="F774" s="303">
        <f>VLOOKUP(C774,MUNR[],8,FALSE)</f>
        <v>0.26</v>
      </c>
    </row>
    <row r="775" spans="1:6" ht="16.5" thickTop="1" thickBot="1" x14ac:dyDescent="0.3">
      <c r="A775" s="502"/>
      <c r="B775" s="490" t="s">
        <v>233</v>
      </c>
      <c r="C775" s="268" t="s">
        <v>320</v>
      </c>
      <c r="D775" s="302">
        <f>VLOOKUP(C775,MUNR[],3,FALSE)</f>
        <v>1</v>
      </c>
      <c r="E775" s="371">
        <f>VLOOKUP(C775,MUNR[],4,FALSE)</f>
        <v>1</v>
      </c>
      <c r="F775" s="360">
        <f>VLOOKUP(C775,MUNR[],8,FALSE)</f>
        <v>6.76</v>
      </c>
    </row>
    <row r="776" spans="1:6" ht="16.5" thickTop="1" thickBot="1" x14ac:dyDescent="0.3">
      <c r="A776" s="502"/>
      <c r="B776" s="488"/>
      <c r="C776" s="264" t="s">
        <v>421</v>
      </c>
      <c r="D776" s="302">
        <f>VLOOKUP(C776,MUNR[],3,FALSE)</f>
        <v>1</v>
      </c>
      <c r="E776" s="371">
        <f>VLOOKUP(C776,MUNR[],4,FALSE)</f>
        <v>1</v>
      </c>
      <c r="F776" s="303">
        <f>VLOOKUP(C776,MUNR[],8,FALSE)</f>
        <v>6.76</v>
      </c>
    </row>
    <row r="777" spans="1:6" ht="16.5" thickTop="1" thickBot="1" x14ac:dyDescent="0.3">
      <c r="A777" s="502"/>
      <c r="B777" s="488"/>
      <c r="C777" s="264" t="s">
        <v>515</v>
      </c>
      <c r="D777" s="302">
        <f>VLOOKUP(C777,MUNR[],3,FALSE)</f>
        <v>1</v>
      </c>
      <c r="E777" s="371">
        <f>VLOOKUP(C777,MUNR[],4,FALSE)</f>
        <v>1</v>
      </c>
      <c r="F777" s="303">
        <f>VLOOKUP(C777,MUNR[],8,FALSE)</f>
        <v>6.76</v>
      </c>
    </row>
    <row r="778" spans="1:6" ht="16.5" thickTop="1" thickBot="1" x14ac:dyDescent="0.3">
      <c r="A778" s="502"/>
      <c r="B778" s="488"/>
      <c r="C778" s="264" t="s">
        <v>608</v>
      </c>
      <c r="D778" s="302">
        <f>VLOOKUP(C778,MUNR[],3,FALSE)</f>
        <v>1</v>
      </c>
      <c r="E778" s="371">
        <f>VLOOKUP(C778,MUNR[],4,FALSE)</f>
        <v>1</v>
      </c>
      <c r="F778" s="303">
        <f>VLOOKUP(C778,MUNR[],8,FALSE)</f>
        <v>6.76</v>
      </c>
    </row>
    <row r="779" spans="1:6" ht="16.5" thickTop="1" thickBot="1" x14ac:dyDescent="0.3">
      <c r="A779" s="502"/>
      <c r="B779" s="488"/>
      <c r="C779" s="264" t="s">
        <v>700</v>
      </c>
      <c r="D779" s="302">
        <f>VLOOKUP(C779,MUNR[],3,FALSE)</f>
        <v>1</v>
      </c>
      <c r="E779" s="371">
        <f>VLOOKUP(C779,MUNR[],4,FALSE)</f>
        <v>1</v>
      </c>
      <c r="F779" s="303">
        <f>VLOOKUP(C779,MUNR[],8,FALSE)</f>
        <v>6.76</v>
      </c>
    </row>
    <row r="780" spans="1:6" ht="16.5" thickTop="1" thickBot="1" x14ac:dyDescent="0.3">
      <c r="A780" s="502"/>
      <c r="B780" s="488"/>
      <c r="C780" s="264" t="s">
        <v>791</v>
      </c>
      <c r="D780" s="302">
        <f>VLOOKUP(C780,MUNR[],3,FALSE)</f>
        <v>1</v>
      </c>
      <c r="E780" s="371">
        <f>VLOOKUP(C780,MUNR[],4,FALSE)</f>
        <v>1</v>
      </c>
      <c r="F780" s="303">
        <f>VLOOKUP(C780,MUNR[],8,FALSE)</f>
        <v>6.76</v>
      </c>
    </row>
    <row r="781" spans="1:6" ht="16.5" thickTop="1" thickBot="1" x14ac:dyDescent="0.3">
      <c r="A781" s="502"/>
      <c r="B781" s="488"/>
      <c r="C781" s="264" t="s">
        <v>877</v>
      </c>
      <c r="D781" s="302">
        <f>VLOOKUP(C781,MUNR[],3,FALSE)</f>
        <v>1</v>
      </c>
      <c r="E781" s="371">
        <f>VLOOKUP(C781,MUNR[],4,FALSE)</f>
        <v>1</v>
      </c>
      <c r="F781" s="303">
        <f>VLOOKUP(C781,MUNR[],8,FALSE)</f>
        <v>6.76</v>
      </c>
    </row>
    <row r="782" spans="1:6" ht="16.5" thickTop="1" thickBot="1" x14ac:dyDescent="0.3">
      <c r="A782" s="502"/>
      <c r="B782" s="488"/>
      <c r="C782" s="264" t="s">
        <v>956</v>
      </c>
      <c r="D782" s="302">
        <f>VLOOKUP(C782,MUNR[],3,FALSE)</f>
        <v>1</v>
      </c>
      <c r="E782" s="371">
        <f>VLOOKUP(C782,MUNR[],4,FALSE)</f>
        <v>1</v>
      </c>
      <c r="F782" s="303">
        <f>VLOOKUP(C782,MUNR[],8,FALSE)</f>
        <v>6.76</v>
      </c>
    </row>
    <row r="783" spans="1:6" ht="16.5" thickTop="1" thickBot="1" x14ac:dyDescent="0.3">
      <c r="A783" s="502"/>
      <c r="B783" s="488"/>
      <c r="C783" s="264" t="s">
        <v>1031</v>
      </c>
      <c r="D783" s="302">
        <f>VLOOKUP(C783,MUNR[],3,FALSE)</f>
        <v>1</v>
      </c>
      <c r="E783" s="371">
        <f>VLOOKUP(C783,MUNR[],4,FALSE)</f>
        <v>1</v>
      </c>
      <c r="F783" s="303">
        <f>VLOOKUP(C783,MUNR[],8,FALSE)</f>
        <v>6.76</v>
      </c>
    </row>
    <row r="784" spans="1:6" ht="16.5" thickTop="1" thickBot="1" x14ac:dyDescent="0.3">
      <c r="A784" s="502"/>
      <c r="B784" s="491"/>
      <c r="C784" s="265" t="s">
        <v>1100</v>
      </c>
      <c r="D784" s="304">
        <f>VLOOKUP(C784,MUNR[],3,FALSE)</f>
        <v>1</v>
      </c>
      <c r="E784" s="372">
        <f>VLOOKUP(C784,MUNR[],4,FALSE)</f>
        <v>1</v>
      </c>
      <c r="F784" s="303">
        <f>VLOOKUP(C784,MUNR[],8,FALSE)</f>
        <v>6.76</v>
      </c>
    </row>
    <row r="785" spans="1:12" ht="49.9" customHeight="1" thickTop="1" thickBot="1" x14ac:dyDescent="0.3">
      <c r="A785" s="502"/>
      <c r="B785" s="490" t="s">
        <v>208</v>
      </c>
      <c r="C785" s="268" t="s">
        <v>321</v>
      </c>
      <c r="D785" s="302">
        <f>VLOOKUP(C785,MUNR[],3,FALSE)</f>
        <v>2</v>
      </c>
      <c r="E785" s="371">
        <f>VLOOKUP(C785,MUNR[],4,FALSE)</f>
        <v>2</v>
      </c>
      <c r="F785" s="360">
        <f>VLOOKUP(C785,MUNR[],8,FALSE)</f>
        <v>15.73</v>
      </c>
    </row>
    <row r="786" spans="1:12" ht="16.5" thickTop="1" thickBot="1" x14ac:dyDescent="0.3">
      <c r="A786" s="503"/>
      <c r="B786" s="491"/>
      <c r="C786" s="265" t="s">
        <v>422</v>
      </c>
      <c r="D786" s="304">
        <f>VLOOKUP(C786,MUNR[],3,FALSE)</f>
        <v>2</v>
      </c>
      <c r="E786" s="372">
        <f>VLOOKUP(C786,MUNR[],4,FALSE)</f>
        <v>2</v>
      </c>
      <c r="F786" s="305">
        <f>VLOOKUP(C786,MUNR[],8,FALSE)</f>
        <v>15.73</v>
      </c>
    </row>
    <row r="787" spans="1:12" ht="15.75" thickBot="1" x14ac:dyDescent="0.3">
      <c r="A787" s="501" t="s">
        <v>143</v>
      </c>
      <c r="B787" s="490" t="s">
        <v>194</v>
      </c>
      <c r="C787" s="268" t="s">
        <v>322</v>
      </c>
      <c r="D787" s="302">
        <f>VLOOKUP(C787,MUNR[],3,FALSE)</f>
        <v>2</v>
      </c>
      <c r="E787" s="302">
        <f>VLOOKUP(C787,MUNR[],4,FALSE)</f>
        <v>2</v>
      </c>
      <c r="F787" s="303">
        <f>VLOOKUP(C787,MUNR[],8,FALSE)</f>
        <v>16.34</v>
      </c>
      <c r="G787" s="1"/>
      <c r="H787" s="1"/>
      <c r="I787" s="1"/>
      <c r="J787" s="1"/>
      <c r="K787" s="1"/>
      <c r="L787" s="1"/>
    </row>
    <row r="788" spans="1:12" ht="16.5" thickTop="1" thickBot="1" x14ac:dyDescent="0.3">
      <c r="A788" s="502"/>
      <c r="B788" s="488"/>
      <c r="C788" s="264" t="s">
        <v>423</v>
      </c>
      <c r="D788" s="302">
        <f>VLOOKUP(C788,MUNR[],3,FALSE)</f>
        <v>2</v>
      </c>
      <c r="E788" s="302">
        <f>VLOOKUP(C788,MUNR[],4,FALSE)</f>
        <v>2</v>
      </c>
      <c r="F788" s="303">
        <f>VLOOKUP(C788,MUNR[],8,FALSE)</f>
        <v>16.34</v>
      </c>
    </row>
    <row r="789" spans="1:12" ht="16.5" thickTop="1" thickBot="1" x14ac:dyDescent="0.3">
      <c r="A789" s="502"/>
      <c r="B789" s="488"/>
      <c r="C789" s="264" t="s">
        <v>516</v>
      </c>
      <c r="D789" s="302">
        <f>VLOOKUP(C789,MUNR[],3,FALSE)</f>
        <v>2</v>
      </c>
      <c r="E789" s="302">
        <f>VLOOKUP(C789,MUNR[],4,FALSE)</f>
        <v>2</v>
      </c>
      <c r="F789" s="303">
        <f>VLOOKUP(C789,MUNR[],8,FALSE)</f>
        <v>16.34</v>
      </c>
    </row>
    <row r="790" spans="1:12" ht="16.5" thickTop="1" thickBot="1" x14ac:dyDescent="0.3">
      <c r="A790" s="502"/>
      <c r="B790" s="488"/>
      <c r="C790" s="264" t="s">
        <v>609</v>
      </c>
      <c r="D790" s="302">
        <f>VLOOKUP(C790,MUNR[],3,FALSE)</f>
        <v>2</v>
      </c>
      <c r="E790" s="302">
        <f>VLOOKUP(C790,MUNR[],4,FALSE)</f>
        <v>2</v>
      </c>
      <c r="F790" s="303">
        <f>VLOOKUP(C790,MUNR[],8,FALSE)</f>
        <v>16.34</v>
      </c>
    </row>
    <row r="791" spans="1:12" ht="16.5" thickTop="1" thickBot="1" x14ac:dyDescent="0.3">
      <c r="A791" s="502"/>
      <c r="B791" s="488"/>
      <c r="C791" s="264" t="s">
        <v>701</v>
      </c>
      <c r="D791" s="302">
        <f>VLOOKUP(C791,MUNR[],3,FALSE)</f>
        <v>2</v>
      </c>
      <c r="E791" s="302">
        <f>VLOOKUP(C791,MUNR[],4,FALSE)</f>
        <v>2</v>
      </c>
      <c r="F791" s="303">
        <f>VLOOKUP(C791,MUNR[],8,FALSE)</f>
        <v>16.34</v>
      </c>
    </row>
    <row r="792" spans="1:12" ht="16.5" thickTop="1" thickBot="1" x14ac:dyDescent="0.3">
      <c r="A792" s="502"/>
      <c r="B792" s="488"/>
      <c r="C792" s="264" t="s">
        <v>792</v>
      </c>
      <c r="D792" s="302">
        <f>VLOOKUP(C792,MUNR[],3,FALSE)</f>
        <v>2</v>
      </c>
      <c r="E792" s="302">
        <f>VLOOKUP(C792,MUNR[],4,FALSE)</f>
        <v>2</v>
      </c>
      <c r="F792" s="303">
        <f>VLOOKUP(C792,MUNR[],8,FALSE)</f>
        <v>16.34</v>
      </c>
    </row>
    <row r="793" spans="1:12" ht="16.5" thickTop="1" thickBot="1" x14ac:dyDescent="0.3">
      <c r="A793" s="502"/>
      <c r="B793" s="488"/>
      <c r="C793" s="264" t="s">
        <v>878</v>
      </c>
      <c r="D793" s="302">
        <f>VLOOKUP(C793,MUNR[],3,FALSE)</f>
        <v>2</v>
      </c>
      <c r="E793" s="302">
        <f>VLOOKUP(C793,MUNR[],4,FALSE)</f>
        <v>2</v>
      </c>
      <c r="F793" s="303">
        <f>VLOOKUP(C793,MUNR[],8,FALSE)</f>
        <v>16.34</v>
      </c>
    </row>
    <row r="794" spans="1:12" ht="16.5" thickTop="1" thickBot="1" x14ac:dyDescent="0.3">
      <c r="A794" s="502"/>
      <c r="B794" s="491"/>
      <c r="C794" s="265" t="s">
        <v>957</v>
      </c>
      <c r="D794" s="304">
        <f>VLOOKUP(C794,MUNR[],3,FALSE)</f>
        <v>2</v>
      </c>
      <c r="E794" s="304">
        <f>VLOOKUP(C794,MUNR[],4,FALSE)</f>
        <v>2</v>
      </c>
      <c r="F794" s="303">
        <f>VLOOKUP(C794,MUNR[],8,FALSE)</f>
        <v>16.34</v>
      </c>
    </row>
    <row r="795" spans="1:12" ht="16.5" thickTop="1" thickBot="1" x14ac:dyDescent="0.3">
      <c r="A795" s="502"/>
      <c r="B795" s="490" t="s">
        <v>246</v>
      </c>
      <c r="C795" s="268" t="s">
        <v>323</v>
      </c>
      <c r="D795" s="302">
        <f>VLOOKUP(C795,MUNR[],3,FALSE)</f>
        <v>2</v>
      </c>
      <c r="E795" s="371">
        <f>VLOOKUP(C795,MUNR[],4,FALSE)</f>
        <v>2</v>
      </c>
      <c r="F795" s="360">
        <f>VLOOKUP(C795,MUNR[],8,FALSE)</f>
        <v>21.09</v>
      </c>
    </row>
    <row r="796" spans="1:12" ht="16.5" thickTop="1" thickBot="1" x14ac:dyDescent="0.3">
      <c r="A796" s="502"/>
      <c r="B796" s="488"/>
      <c r="C796" s="264" t="s">
        <v>424</v>
      </c>
      <c r="D796" s="302">
        <f>VLOOKUP(C796,MUNR[],3,FALSE)</f>
        <v>2</v>
      </c>
      <c r="E796" s="371">
        <f>VLOOKUP(C796,MUNR[],4,FALSE)</f>
        <v>2</v>
      </c>
      <c r="F796" s="303">
        <f>VLOOKUP(C796,MUNR[],8,FALSE)</f>
        <v>21.09</v>
      </c>
    </row>
    <row r="797" spans="1:12" ht="16.5" thickTop="1" thickBot="1" x14ac:dyDescent="0.3">
      <c r="A797" s="502"/>
      <c r="B797" s="488"/>
      <c r="C797" s="264" t="s">
        <v>517</v>
      </c>
      <c r="D797" s="302">
        <f>VLOOKUP(C797,MUNR[],3,FALSE)</f>
        <v>2</v>
      </c>
      <c r="E797" s="371">
        <f>VLOOKUP(C797,MUNR[],4,FALSE)</f>
        <v>2</v>
      </c>
      <c r="F797" s="303">
        <f>VLOOKUP(C797,MUNR[],8,FALSE)</f>
        <v>21.09</v>
      </c>
    </row>
    <row r="798" spans="1:12" ht="16.5" thickTop="1" thickBot="1" x14ac:dyDescent="0.3">
      <c r="A798" s="502"/>
      <c r="B798" s="488"/>
      <c r="C798" s="264" t="s">
        <v>610</v>
      </c>
      <c r="D798" s="302">
        <f>VLOOKUP(C798,MUNR[],3,FALSE)</f>
        <v>2</v>
      </c>
      <c r="E798" s="371">
        <f>VLOOKUP(C798,MUNR[],4,FALSE)</f>
        <v>2</v>
      </c>
      <c r="F798" s="303">
        <f>VLOOKUP(C798,MUNR[],8,FALSE)</f>
        <v>21.09</v>
      </c>
    </row>
    <row r="799" spans="1:12" ht="16.5" thickTop="1" thickBot="1" x14ac:dyDescent="0.3">
      <c r="A799" s="502"/>
      <c r="B799" s="488"/>
      <c r="C799" s="264" t="s">
        <v>702</v>
      </c>
      <c r="D799" s="302">
        <f>VLOOKUP(C799,MUNR[],3,FALSE)</f>
        <v>2</v>
      </c>
      <c r="E799" s="371">
        <f>VLOOKUP(C799,MUNR[],4,FALSE)</f>
        <v>2</v>
      </c>
      <c r="F799" s="303">
        <f>VLOOKUP(C799,MUNR[],8,FALSE)</f>
        <v>21.09</v>
      </c>
    </row>
    <row r="800" spans="1:12" ht="16.5" thickTop="1" thickBot="1" x14ac:dyDescent="0.3">
      <c r="A800" s="502"/>
      <c r="B800" s="488"/>
      <c r="C800" s="264" t="s">
        <v>793</v>
      </c>
      <c r="D800" s="302">
        <f>VLOOKUP(C800,MUNR[],3,FALSE)</f>
        <v>2</v>
      </c>
      <c r="E800" s="371">
        <f>VLOOKUP(C800,MUNR[],4,FALSE)</f>
        <v>2</v>
      </c>
      <c r="F800" s="303">
        <f>VLOOKUP(C800,MUNR[],8,FALSE)</f>
        <v>21.09</v>
      </c>
    </row>
    <row r="801" spans="1:6" ht="16.5" thickTop="1" thickBot="1" x14ac:dyDescent="0.3">
      <c r="A801" s="502"/>
      <c r="B801" s="491"/>
      <c r="C801" s="265" t="s">
        <v>879</v>
      </c>
      <c r="D801" s="304">
        <f>VLOOKUP(C801,MUNR[],3,FALSE)</f>
        <v>2</v>
      </c>
      <c r="E801" s="372">
        <f>VLOOKUP(C801,MUNR[],4,FALSE)</f>
        <v>2</v>
      </c>
      <c r="F801" s="305">
        <f>VLOOKUP(C801,MUNR[],8,FALSE)</f>
        <v>21.09</v>
      </c>
    </row>
    <row r="802" spans="1:6" ht="42.75" thickTop="1" thickBot="1" x14ac:dyDescent="0.3">
      <c r="A802" s="502"/>
      <c r="B802" s="297" t="s">
        <v>241</v>
      </c>
      <c r="C802" s="267" t="s">
        <v>324</v>
      </c>
      <c r="D802" s="306">
        <f>VLOOKUP(C802,MUNR[],3,FALSE)</f>
        <v>1.6</v>
      </c>
      <c r="E802" s="306">
        <f>VLOOKUP(C802,MUNR[],4,FALSE)</f>
        <v>1.6000000238418579</v>
      </c>
      <c r="F802" s="303">
        <f>VLOOKUP(C802,MUNR[],8,FALSE)</f>
        <v>18.100000000000001</v>
      </c>
    </row>
    <row r="803" spans="1:6" ht="16.5" thickTop="1" thickBot="1" x14ac:dyDescent="0.3">
      <c r="A803" s="502"/>
      <c r="B803" s="490" t="s">
        <v>209</v>
      </c>
      <c r="C803" s="268" t="s">
        <v>325</v>
      </c>
      <c r="D803" s="302">
        <f>VLOOKUP(C803,MUNR[],3,FALSE)</f>
        <v>2</v>
      </c>
      <c r="E803" s="371">
        <f>VLOOKUP(C803,MUNR[],4,FALSE)</f>
        <v>2</v>
      </c>
      <c r="F803" s="360">
        <f>VLOOKUP(C803,MUNR[],8,FALSE)</f>
        <v>4.88</v>
      </c>
    </row>
    <row r="804" spans="1:6" ht="16.5" thickTop="1" thickBot="1" x14ac:dyDescent="0.3">
      <c r="A804" s="502"/>
      <c r="B804" s="488"/>
      <c r="C804" s="264" t="s">
        <v>425</v>
      </c>
      <c r="D804" s="302">
        <f>VLOOKUP(C804,MUNR[],3,FALSE)</f>
        <v>2</v>
      </c>
      <c r="E804" s="371">
        <f>VLOOKUP(C804,MUNR[],4,FALSE)</f>
        <v>2</v>
      </c>
      <c r="F804" s="303">
        <f>VLOOKUP(C804,MUNR[],8,FALSE)</f>
        <v>4.88</v>
      </c>
    </row>
    <row r="805" spans="1:6" ht="16.5" thickTop="1" thickBot="1" x14ac:dyDescent="0.3">
      <c r="A805" s="502"/>
      <c r="B805" s="488"/>
      <c r="C805" s="264" t="s">
        <v>518</v>
      </c>
      <c r="D805" s="302">
        <f>VLOOKUP(C805,MUNR[],3,FALSE)</f>
        <v>2</v>
      </c>
      <c r="E805" s="371">
        <f>VLOOKUP(C805,MUNR[],4,FALSE)</f>
        <v>2</v>
      </c>
      <c r="F805" s="303">
        <f>VLOOKUP(C805,MUNR[],8,FALSE)</f>
        <v>4.88</v>
      </c>
    </row>
    <row r="806" spans="1:6" ht="16.5" thickTop="1" thickBot="1" x14ac:dyDescent="0.3">
      <c r="A806" s="502"/>
      <c r="B806" s="488"/>
      <c r="C806" s="264" t="s">
        <v>611</v>
      </c>
      <c r="D806" s="302">
        <f>VLOOKUP(C806,MUNR[],3,FALSE)</f>
        <v>2</v>
      </c>
      <c r="E806" s="371">
        <f>VLOOKUP(C806,MUNR[],4,FALSE)</f>
        <v>2</v>
      </c>
      <c r="F806" s="303">
        <f>VLOOKUP(C806,MUNR[],8,FALSE)</f>
        <v>4.88</v>
      </c>
    </row>
    <row r="807" spans="1:6" ht="16.5" thickTop="1" thickBot="1" x14ac:dyDescent="0.3">
      <c r="A807" s="502"/>
      <c r="B807" s="491"/>
      <c r="C807" s="265" t="s">
        <v>703</v>
      </c>
      <c r="D807" s="304">
        <f>VLOOKUP(C807,MUNR[],3,FALSE)</f>
        <v>2</v>
      </c>
      <c r="E807" s="372">
        <f>VLOOKUP(C807,MUNR[],4,FALSE)</f>
        <v>2</v>
      </c>
      <c r="F807" s="305">
        <f>VLOOKUP(C807,MUNR[],8,FALSE)</f>
        <v>4.88</v>
      </c>
    </row>
    <row r="808" spans="1:6" ht="16.5" thickTop="1" thickBot="1" x14ac:dyDescent="0.3">
      <c r="A808" s="502"/>
      <c r="B808" s="490" t="s">
        <v>179</v>
      </c>
      <c r="C808" s="268" t="s">
        <v>326</v>
      </c>
      <c r="D808" s="302">
        <f>VLOOKUP(C808,MUNR[],3,FALSE)</f>
        <v>0.3</v>
      </c>
      <c r="E808" s="302">
        <f>VLOOKUP(C808,MUNR[],4,FALSE)</f>
        <v>0.80000001192092896</v>
      </c>
      <c r="F808" s="303">
        <f>VLOOKUP(C808,MUNR[],8,FALSE)</f>
        <v>1.1499999999999999</v>
      </c>
    </row>
    <row r="809" spans="1:6" ht="16.5" thickTop="1" thickBot="1" x14ac:dyDescent="0.3">
      <c r="A809" s="502"/>
      <c r="B809" s="488"/>
      <c r="C809" s="264" t="s">
        <v>426</v>
      </c>
      <c r="D809" s="302">
        <f>VLOOKUP(C809,MUNR[],3,FALSE)</f>
        <v>0.3</v>
      </c>
      <c r="E809" s="302">
        <f>VLOOKUP(C809,MUNR[],4,FALSE)</f>
        <v>0.80000001192092896</v>
      </c>
      <c r="F809" s="303">
        <f>VLOOKUP(C809,MUNR[],8,FALSE)</f>
        <v>1.1499999999999999</v>
      </c>
    </row>
    <row r="810" spans="1:6" ht="16.5" thickTop="1" thickBot="1" x14ac:dyDescent="0.3">
      <c r="A810" s="502"/>
      <c r="B810" s="488"/>
      <c r="C810" s="264" t="s">
        <v>519</v>
      </c>
      <c r="D810" s="302">
        <f>VLOOKUP(C810,MUNR[],3,FALSE)</f>
        <v>0.3</v>
      </c>
      <c r="E810" s="302">
        <f>VLOOKUP(C810,MUNR[],4,FALSE)</f>
        <v>0.80000001192092896</v>
      </c>
      <c r="F810" s="303">
        <f>VLOOKUP(C810,MUNR[],8,FALSE)</f>
        <v>1.1499999999999999</v>
      </c>
    </row>
    <row r="811" spans="1:6" ht="16.5" thickTop="1" thickBot="1" x14ac:dyDescent="0.3">
      <c r="A811" s="502"/>
      <c r="B811" s="488"/>
      <c r="C811" s="264" t="s">
        <v>612</v>
      </c>
      <c r="D811" s="302">
        <f>VLOOKUP(C811,MUNR[],3,FALSE)</f>
        <v>0.3</v>
      </c>
      <c r="E811" s="302">
        <f>VLOOKUP(C811,MUNR[],4,FALSE)</f>
        <v>0.80000001192092896</v>
      </c>
      <c r="F811" s="303">
        <f>VLOOKUP(C811,MUNR[],8,FALSE)</f>
        <v>1.1499999999999999</v>
      </c>
    </row>
    <row r="812" spans="1:6" ht="16.5" thickTop="1" thickBot="1" x14ac:dyDescent="0.3">
      <c r="A812" s="502"/>
      <c r="B812" s="488"/>
      <c r="C812" s="264" t="s">
        <v>704</v>
      </c>
      <c r="D812" s="302">
        <f>VLOOKUP(C812,MUNR[],3,FALSE)</f>
        <v>0.3</v>
      </c>
      <c r="E812" s="302">
        <f>VLOOKUP(C812,MUNR[],4,FALSE)</f>
        <v>0.80000001192092896</v>
      </c>
      <c r="F812" s="303">
        <f>VLOOKUP(C812,MUNR[],8,FALSE)</f>
        <v>1.1499999999999999</v>
      </c>
    </row>
    <row r="813" spans="1:6" ht="16.5" thickTop="1" thickBot="1" x14ac:dyDescent="0.3">
      <c r="A813" s="502"/>
      <c r="B813" s="488"/>
      <c r="C813" s="264" t="s">
        <v>794</v>
      </c>
      <c r="D813" s="302">
        <f>VLOOKUP(C813,MUNR[],3,FALSE)</f>
        <v>0.3</v>
      </c>
      <c r="E813" s="302">
        <f>VLOOKUP(C813,MUNR[],4,FALSE)</f>
        <v>0.80000001192092896</v>
      </c>
      <c r="F813" s="303">
        <f>VLOOKUP(C813,MUNR[],8,FALSE)</f>
        <v>1.1499999999999999</v>
      </c>
    </row>
    <row r="814" spans="1:6" ht="16.5" thickTop="1" thickBot="1" x14ac:dyDescent="0.3">
      <c r="A814" s="502"/>
      <c r="B814" s="488"/>
      <c r="C814" s="264" t="s">
        <v>880</v>
      </c>
      <c r="D814" s="302">
        <f>VLOOKUP(C814,MUNR[],3,FALSE)</f>
        <v>0.3</v>
      </c>
      <c r="E814" s="302">
        <f>VLOOKUP(C814,MUNR[],4,FALSE)</f>
        <v>0.80000001192092896</v>
      </c>
      <c r="F814" s="303">
        <f>VLOOKUP(C814,MUNR[],8,FALSE)</f>
        <v>1.1499999999999999</v>
      </c>
    </row>
    <row r="815" spans="1:6" ht="16.5" thickTop="1" thickBot="1" x14ac:dyDescent="0.3">
      <c r="A815" s="502"/>
      <c r="B815" s="488"/>
      <c r="C815" s="264" t="s">
        <v>958</v>
      </c>
      <c r="D815" s="302">
        <f>VLOOKUP(C815,MUNR[],3,FALSE)</f>
        <v>0.3</v>
      </c>
      <c r="E815" s="302">
        <f>VLOOKUP(C815,MUNR[],4,FALSE)</f>
        <v>0.80000001192092896</v>
      </c>
      <c r="F815" s="303">
        <f>VLOOKUP(C815,MUNR[],8,FALSE)</f>
        <v>1.1499999999999999</v>
      </c>
    </row>
    <row r="816" spans="1:6" ht="16.5" thickTop="1" thickBot="1" x14ac:dyDescent="0.3">
      <c r="A816" s="502"/>
      <c r="B816" s="491"/>
      <c r="C816" s="265" t="s">
        <v>1032</v>
      </c>
      <c r="D816" s="304">
        <f>VLOOKUP(C816,MUNR[],3,FALSE)</f>
        <v>0.3</v>
      </c>
      <c r="E816" s="304">
        <f>VLOOKUP(C816,MUNR[],4,FALSE)</f>
        <v>0.80000001192092896</v>
      </c>
      <c r="F816" s="303">
        <f>VLOOKUP(C816,MUNR[],8,FALSE)</f>
        <v>1.1499999999999999</v>
      </c>
    </row>
    <row r="817" spans="1:6" ht="16.5" thickTop="1" thickBot="1" x14ac:dyDescent="0.3">
      <c r="A817" s="502"/>
      <c r="B817" s="487" t="s">
        <v>234</v>
      </c>
      <c r="C817" s="268" t="s">
        <v>327</v>
      </c>
      <c r="D817" s="302">
        <f>VLOOKUP(C817,MUNR[],3,FALSE)</f>
        <v>0.3</v>
      </c>
      <c r="E817" s="371">
        <f>VLOOKUP(C817,MUNR[],4,FALSE)</f>
        <v>0.80000001192092896</v>
      </c>
      <c r="F817" s="360">
        <f>VLOOKUP(C817,MUNR[],8,FALSE)</f>
        <v>3.22</v>
      </c>
    </row>
    <row r="818" spans="1:6" ht="16.5" thickTop="1" thickBot="1" x14ac:dyDescent="0.3">
      <c r="A818" s="502"/>
      <c r="B818" s="488"/>
      <c r="C818" s="264" t="s">
        <v>427</v>
      </c>
      <c r="D818" s="302">
        <f>VLOOKUP(C818,MUNR[],3,FALSE)</f>
        <v>0.3</v>
      </c>
      <c r="E818" s="371">
        <f>VLOOKUP(C818,MUNR[],4,FALSE)</f>
        <v>0.80000001192092896</v>
      </c>
      <c r="F818" s="303">
        <f>VLOOKUP(C818,MUNR[],8,FALSE)</f>
        <v>3.22</v>
      </c>
    </row>
    <row r="819" spans="1:6" ht="16.5" thickTop="1" thickBot="1" x14ac:dyDescent="0.3">
      <c r="A819" s="502"/>
      <c r="B819" s="488"/>
      <c r="C819" s="264" t="s">
        <v>520</v>
      </c>
      <c r="D819" s="302">
        <f>VLOOKUP(C819,MUNR[],3,FALSE)</f>
        <v>0.3</v>
      </c>
      <c r="E819" s="371">
        <f>VLOOKUP(C819,MUNR[],4,FALSE)</f>
        <v>0.80000001192092896</v>
      </c>
      <c r="F819" s="303">
        <f>VLOOKUP(C819,MUNR[],8,FALSE)</f>
        <v>3.22</v>
      </c>
    </row>
    <row r="820" spans="1:6" ht="16.5" thickTop="1" thickBot="1" x14ac:dyDescent="0.3">
      <c r="A820" s="502"/>
      <c r="B820" s="488"/>
      <c r="C820" s="264" t="s">
        <v>613</v>
      </c>
      <c r="D820" s="302">
        <f>VLOOKUP(C820,MUNR[],3,FALSE)</f>
        <v>0.3</v>
      </c>
      <c r="E820" s="371">
        <f>VLOOKUP(C820,MUNR[],4,FALSE)</f>
        <v>0.80000001192092896</v>
      </c>
      <c r="F820" s="303">
        <f>VLOOKUP(C820,MUNR[],8,FALSE)</f>
        <v>3.22</v>
      </c>
    </row>
    <row r="821" spans="1:6" ht="16.5" thickTop="1" thickBot="1" x14ac:dyDescent="0.3">
      <c r="A821" s="502"/>
      <c r="B821" s="488"/>
      <c r="C821" s="264" t="s">
        <v>705</v>
      </c>
      <c r="D821" s="302">
        <f>VLOOKUP(C821,MUNR[],3,FALSE)</f>
        <v>0.3</v>
      </c>
      <c r="E821" s="371">
        <f>VLOOKUP(C821,MUNR[],4,FALSE)</f>
        <v>0.80000001192092896</v>
      </c>
      <c r="F821" s="303">
        <f>VLOOKUP(C821,MUNR[],8,FALSE)</f>
        <v>3.22</v>
      </c>
    </row>
    <row r="822" spans="1:6" ht="16.5" thickTop="1" thickBot="1" x14ac:dyDescent="0.3">
      <c r="A822" s="502"/>
      <c r="B822" s="488"/>
      <c r="C822" s="264" t="s">
        <v>795</v>
      </c>
      <c r="D822" s="302">
        <f>VLOOKUP(C822,MUNR[],3,FALSE)</f>
        <v>0.3</v>
      </c>
      <c r="E822" s="371">
        <f>VLOOKUP(C822,MUNR[],4,FALSE)</f>
        <v>0.80000001192092896</v>
      </c>
      <c r="F822" s="303">
        <f>VLOOKUP(C822,MUNR[],8,FALSE)</f>
        <v>3.22</v>
      </c>
    </row>
    <row r="823" spans="1:6" ht="16.5" thickTop="1" thickBot="1" x14ac:dyDescent="0.3">
      <c r="A823" s="502"/>
      <c r="B823" s="488"/>
      <c r="C823" s="264" t="s">
        <v>881</v>
      </c>
      <c r="D823" s="302">
        <f>VLOOKUP(C823,MUNR[],3,FALSE)</f>
        <v>0.3</v>
      </c>
      <c r="E823" s="371">
        <f>VLOOKUP(C823,MUNR[],4,FALSE)</f>
        <v>0.80000001192092896</v>
      </c>
      <c r="F823" s="303">
        <f>VLOOKUP(C823,MUNR[],8,FALSE)</f>
        <v>3.22</v>
      </c>
    </row>
    <row r="824" spans="1:6" ht="16.5" thickTop="1" thickBot="1" x14ac:dyDescent="0.3">
      <c r="A824" s="502"/>
      <c r="B824" s="488"/>
      <c r="C824" s="264" t="s">
        <v>959</v>
      </c>
      <c r="D824" s="302">
        <f>VLOOKUP(C824,MUNR[],3,FALSE)</f>
        <v>0.3</v>
      </c>
      <c r="E824" s="371">
        <f>VLOOKUP(C824,MUNR[],4,FALSE)</f>
        <v>0.80000001192092896</v>
      </c>
      <c r="F824" s="303">
        <f>VLOOKUP(C824,MUNR[],8,FALSE)</f>
        <v>3.22</v>
      </c>
    </row>
    <row r="825" spans="1:6" ht="16.5" thickTop="1" thickBot="1" x14ac:dyDescent="0.3">
      <c r="A825" s="502"/>
      <c r="B825" s="488"/>
      <c r="C825" s="264" t="s">
        <v>1033</v>
      </c>
      <c r="D825" s="302">
        <f>VLOOKUP(C825,MUNR[],3,FALSE)</f>
        <v>0.3</v>
      </c>
      <c r="E825" s="371">
        <f>VLOOKUP(C825,MUNR[],4,FALSE)</f>
        <v>0.80000001192092896</v>
      </c>
      <c r="F825" s="303">
        <f>VLOOKUP(C825,MUNR[],8,FALSE)</f>
        <v>3.22</v>
      </c>
    </row>
    <row r="826" spans="1:6" ht="16.5" thickTop="1" thickBot="1" x14ac:dyDescent="0.3">
      <c r="A826" s="502"/>
      <c r="B826" s="489"/>
      <c r="C826" s="265" t="s">
        <v>1101</v>
      </c>
      <c r="D826" s="304">
        <f>VLOOKUP(C826,MUNR[],3,FALSE)</f>
        <v>0.3</v>
      </c>
      <c r="E826" s="372">
        <f>VLOOKUP(C826,MUNR[],4,FALSE)</f>
        <v>0.80000001192092896</v>
      </c>
      <c r="F826" s="305">
        <f>VLOOKUP(C826,MUNR[],8,FALSE)</f>
        <v>3.22</v>
      </c>
    </row>
    <row r="827" spans="1:6" ht="16.5" thickTop="1" thickBot="1" x14ac:dyDescent="0.3">
      <c r="A827" s="502"/>
      <c r="B827" s="490" t="s">
        <v>223</v>
      </c>
      <c r="C827" s="268" t="s">
        <v>328</v>
      </c>
      <c r="D827" s="302">
        <f>VLOOKUP(C827,MUNR[],3,FALSE)</f>
        <v>0.3</v>
      </c>
      <c r="E827" s="302">
        <f>VLOOKUP(C827,MUNR[],4,FALSE)</f>
        <v>0.80000001192092896</v>
      </c>
      <c r="F827" s="303">
        <f>VLOOKUP(C827,MUNR[],8,FALSE)</f>
        <v>1.79</v>
      </c>
    </row>
    <row r="828" spans="1:6" ht="16.5" thickTop="1" thickBot="1" x14ac:dyDescent="0.3">
      <c r="A828" s="502"/>
      <c r="B828" s="488"/>
      <c r="C828" s="264" t="s">
        <v>428</v>
      </c>
      <c r="D828" s="302">
        <f>VLOOKUP(C828,MUNR[],3,FALSE)</f>
        <v>0.3</v>
      </c>
      <c r="E828" s="302">
        <f>VLOOKUP(C828,MUNR[],4,FALSE)</f>
        <v>0.80000001192092896</v>
      </c>
      <c r="F828" s="303">
        <f>VLOOKUP(C828,MUNR[],8,FALSE)</f>
        <v>1.79</v>
      </c>
    </row>
    <row r="829" spans="1:6" ht="16.5" thickTop="1" thickBot="1" x14ac:dyDescent="0.3">
      <c r="A829" s="502"/>
      <c r="B829" s="488"/>
      <c r="C829" s="264" t="s">
        <v>521</v>
      </c>
      <c r="D829" s="302">
        <f>VLOOKUP(C829,MUNR[],3,FALSE)</f>
        <v>0.3</v>
      </c>
      <c r="E829" s="302">
        <f>VLOOKUP(C829,MUNR[],4,FALSE)</f>
        <v>0.80000001192092896</v>
      </c>
      <c r="F829" s="303">
        <f>VLOOKUP(C829,MUNR[],8,FALSE)</f>
        <v>1.79</v>
      </c>
    </row>
    <row r="830" spans="1:6" ht="16.5" thickTop="1" thickBot="1" x14ac:dyDescent="0.3">
      <c r="A830" s="502"/>
      <c r="B830" s="488"/>
      <c r="C830" s="264" t="s">
        <v>614</v>
      </c>
      <c r="D830" s="302">
        <f>VLOOKUP(C830,MUNR[],3,FALSE)</f>
        <v>0.3</v>
      </c>
      <c r="E830" s="302">
        <f>VLOOKUP(C830,MUNR[],4,FALSE)</f>
        <v>0.80000001192092896</v>
      </c>
      <c r="F830" s="303">
        <f>VLOOKUP(C830,MUNR[],8,FALSE)</f>
        <v>1.79</v>
      </c>
    </row>
    <row r="831" spans="1:6" ht="16.5" thickTop="1" thickBot="1" x14ac:dyDescent="0.3">
      <c r="A831" s="502"/>
      <c r="B831" s="488"/>
      <c r="C831" s="264" t="s">
        <v>706</v>
      </c>
      <c r="D831" s="302">
        <f>VLOOKUP(C831,MUNR[],3,FALSE)</f>
        <v>0.3</v>
      </c>
      <c r="E831" s="302">
        <f>VLOOKUP(C831,MUNR[],4,FALSE)</f>
        <v>0.80000001192092896</v>
      </c>
      <c r="F831" s="303">
        <f>VLOOKUP(C831,MUNR[],8,FALSE)</f>
        <v>1.79</v>
      </c>
    </row>
    <row r="832" spans="1:6" ht="16.5" thickTop="1" thickBot="1" x14ac:dyDescent="0.3">
      <c r="A832" s="502"/>
      <c r="B832" s="488"/>
      <c r="C832" s="264" t="s">
        <v>796</v>
      </c>
      <c r="D832" s="302">
        <f>VLOOKUP(C832,MUNR[],3,FALSE)</f>
        <v>0.3</v>
      </c>
      <c r="E832" s="302">
        <f>VLOOKUP(C832,MUNR[],4,FALSE)</f>
        <v>0.80000001192092896</v>
      </c>
      <c r="F832" s="303">
        <f>VLOOKUP(C832,MUNR[],8,FALSE)</f>
        <v>1.79</v>
      </c>
    </row>
    <row r="833" spans="1:6" ht="16.5" thickTop="1" thickBot="1" x14ac:dyDescent="0.3">
      <c r="A833" s="502"/>
      <c r="B833" s="488"/>
      <c r="C833" s="264" t="s">
        <v>882</v>
      </c>
      <c r="D833" s="302">
        <f>VLOOKUP(C833,MUNR[],3,FALSE)</f>
        <v>0.3</v>
      </c>
      <c r="E833" s="302">
        <f>VLOOKUP(C833,MUNR[],4,FALSE)</f>
        <v>0.80000001192092896</v>
      </c>
      <c r="F833" s="303">
        <f>VLOOKUP(C833,MUNR[],8,FALSE)</f>
        <v>1.79</v>
      </c>
    </row>
    <row r="834" spans="1:6" ht="16.5" thickTop="1" thickBot="1" x14ac:dyDescent="0.3">
      <c r="A834" s="502"/>
      <c r="B834" s="488"/>
      <c r="C834" s="264" t="s">
        <v>960</v>
      </c>
      <c r="D834" s="302">
        <f>VLOOKUP(C834,MUNR[],3,FALSE)</f>
        <v>0.3</v>
      </c>
      <c r="E834" s="302">
        <f>VLOOKUP(C834,MUNR[],4,FALSE)</f>
        <v>0.80000001192092896</v>
      </c>
      <c r="F834" s="303">
        <f>VLOOKUP(C834,MUNR[],8,FALSE)</f>
        <v>1.79</v>
      </c>
    </row>
    <row r="835" spans="1:6" ht="16.5" thickTop="1" thickBot="1" x14ac:dyDescent="0.3">
      <c r="A835" s="502"/>
      <c r="B835" s="488"/>
      <c r="C835" s="264" t="s">
        <v>1034</v>
      </c>
      <c r="D835" s="302">
        <f>VLOOKUP(C835,MUNR[],3,FALSE)</f>
        <v>0.3</v>
      </c>
      <c r="E835" s="302">
        <f>VLOOKUP(C835,MUNR[],4,FALSE)</f>
        <v>0.80000001192092896</v>
      </c>
      <c r="F835" s="303">
        <f>VLOOKUP(C835,MUNR[],8,FALSE)</f>
        <v>1.79</v>
      </c>
    </row>
    <row r="836" spans="1:6" ht="16.5" thickTop="1" thickBot="1" x14ac:dyDescent="0.3">
      <c r="A836" s="502"/>
      <c r="B836" s="488"/>
      <c r="C836" s="264" t="s">
        <v>1102</v>
      </c>
      <c r="D836" s="302">
        <f>VLOOKUP(C836,MUNR[],3,FALSE)</f>
        <v>0.3</v>
      </c>
      <c r="E836" s="302">
        <f>VLOOKUP(C836,MUNR[],4,FALSE)</f>
        <v>0.80000001192092896</v>
      </c>
      <c r="F836" s="303">
        <f>VLOOKUP(C836,MUNR[],8,FALSE)</f>
        <v>1.79</v>
      </c>
    </row>
    <row r="837" spans="1:6" ht="16.5" thickTop="1" thickBot="1" x14ac:dyDescent="0.3">
      <c r="A837" s="502"/>
      <c r="B837" s="488"/>
      <c r="C837" s="264" t="s">
        <v>1161</v>
      </c>
      <c r="D837" s="302">
        <f>VLOOKUP(C837,MUNR[],3,FALSE)</f>
        <v>0.3</v>
      </c>
      <c r="E837" s="302">
        <f>VLOOKUP(C837,MUNR[],4,FALSE)</f>
        <v>0.80000001192092896</v>
      </c>
      <c r="F837" s="303">
        <f>VLOOKUP(C837,MUNR[],8,FALSE)</f>
        <v>1.79</v>
      </c>
    </row>
    <row r="838" spans="1:6" ht="16.5" thickTop="1" thickBot="1" x14ac:dyDescent="0.3">
      <c r="A838" s="502"/>
      <c r="B838" s="488"/>
      <c r="C838" s="264" t="s">
        <v>1216</v>
      </c>
      <c r="D838" s="302">
        <f>VLOOKUP(C838,MUNR[],3,FALSE)</f>
        <v>0.3</v>
      </c>
      <c r="E838" s="302">
        <f>VLOOKUP(C838,MUNR[],4,FALSE)</f>
        <v>0.80000001192092896</v>
      </c>
      <c r="F838" s="303">
        <f>VLOOKUP(C838,MUNR[],8,FALSE)</f>
        <v>1.79</v>
      </c>
    </row>
    <row r="839" spans="1:6" ht="16.5" thickTop="1" thickBot="1" x14ac:dyDescent="0.3">
      <c r="A839" s="502"/>
      <c r="B839" s="488"/>
      <c r="C839" s="264" t="s">
        <v>1265</v>
      </c>
      <c r="D839" s="302">
        <f>VLOOKUP(C839,MUNR[],3,FALSE)</f>
        <v>0.3</v>
      </c>
      <c r="E839" s="302">
        <f>VLOOKUP(C839,MUNR[],4,FALSE)</f>
        <v>0.80000001192092896</v>
      </c>
      <c r="F839" s="303">
        <f>VLOOKUP(C839,MUNR[],8,FALSE)</f>
        <v>1.79</v>
      </c>
    </row>
    <row r="840" spans="1:6" ht="16.5" thickTop="1" thickBot="1" x14ac:dyDescent="0.3">
      <c r="A840" s="502"/>
      <c r="B840" s="488"/>
      <c r="C840" s="264" t="s">
        <v>1310</v>
      </c>
      <c r="D840" s="302">
        <f>VLOOKUP(C840,MUNR[],3,FALSE)</f>
        <v>0.3</v>
      </c>
      <c r="E840" s="302">
        <f>VLOOKUP(C840,MUNR[],4,FALSE)</f>
        <v>0.80000001192092896</v>
      </c>
      <c r="F840" s="303">
        <f>VLOOKUP(C840,MUNR[],8,FALSE)</f>
        <v>1.79</v>
      </c>
    </row>
    <row r="841" spans="1:6" ht="16.5" thickTop="1" thickBot="1" x14ac:dyDescent="0.3">
      <c r="A841" s="502"/>
      <c r="B841" s="488"/>
      <c r="C841" s="264" t="s">
        <v>1383</v>
      </c>
      <c r="D841" s="302">
        <f>VLOOKUP(C841,MUNR[],3,FALSE)</f>
        <v>0.3</v>
      </c>
      <c r="E841" s="302">
        <f>VLOOKUP(C841,MUNR[],4,FALSE)</f>
        <v>0.80000001192092896</v>
      </c>
      <c r="F841" s="303">
        <f>VLOOKUP(C841,MUNR[],8,FALSE)</f>
        <v>1.79</v>
      </c>
    </row>
    <row r="842" spans="1:6" ht="16.5" thickTop="1" thickBot="1" x14ac:dyDescent="0.3">
      <c r="A842" s="502"/>
      <c r="B842" s="488"/>
      <c r="C842" s="264" t="s">
        <v>1415</v>
      </c>
      <c r="D842" s="302">
        <f>VLOOKUP(C842,MUNR[],3,FALSE)</f>
        <v>0.3</v>
      </c>
      <c r="E842" s="302">
        <f>VLOOKUP(C842,MUNR[],4,FALSE)</f>
        <v>0.80000001192092896</v>
      </c>
      <c r="F842" s="303">
        <f>VLOOKUP(C842,MUNR[],8,FALSE)</f>
        <v>1.79</v>
      </c>
    </row>
    <row r="843" spans="1:6" ht="16.5" thickTop="1" thickBot="1" x14ac:dyDescent="0.3">
      <c r="A843" s="502"/>
      <c r="B843" s="488"/>
      <c r="C843" s="264" t="s">
        <v>1443</v>
      </c>
      <c r="D843" s="302">
        <f>VLOOKUP(C843,MUNR[],3,FALSE)</f>
        <v>0.3</v>
      </c>
      <c r="E843" s="302">
        <f>VLOOKUP(C843,MUNR[],4,FALSE)</f>
        <v>0.80000001192092896</v>
      </c>
      <c r="F843" s="303">
        <f>VLOOKUP(C843,MUNR[],8,FALSE)</f>
        <v>1.79</v>
      </c>
    </row>
    <row r="844" spans="1:6" ht="16.5" thickTop="1" thickBot="1" x14ac:dyDescent="0.3">
      <c r="A844" s="502"/>
      <c r="B844" s="488"/>
      <c r="C844" s="264" t="s">
        <v>1350</v>
      </c>
      <c r="D844" s="302">
        <f>VLOOKUP(C844,MUNR[],3,FALSE)</f>
        <v>0.3</v>
      </c>
      <c r="E844" s="302">
        <f>VLOOKUP(C844,MUNR[],4,FALSE)</f>
        <v>0.80000001192092896</v>
      </c>
      <c r="F844" s="303">
        <f>VLOOKUP(C844,MUNR[],8,FALSE)</f>
        <v>1.79</v>
      </c>
    </row>
    <row r="845" spans="1:6" ht="16.5" thickTop="1" thickBot="1" x14ac:dyDescent="0.3">
      <c r="A845" s="502"/>
      <c r="B845" s="488"/>
      <c r="C845" s="264" t="s">
        <v>1464</v>
      </c>
      <c r="D845" s="302">
        <f>VLOOKUP(C845,MUNR[],3,FALSE)</f>
        <v>0.3</v>
      </c>
      <c r="E845" s="302">
        <f>VLOOKUP(C845,MUNR[],4,FALSE)</f>
        <v>0.80000001192092896</v>
      </c>
      <c r="F845" s="303">
        <f>VLOOKUP(C845,MUNR[],8,FALSE)</f>
        <v>1.79</v>
      </c>
    </row>
    <row r="846" spans="1:6" ht="16.5" thickTop="1" thickBot="1" x14ac:dyDescent="0.3">
      <c r="A846" s="502"/>
      <c r="B846" s="488"/>
      <c r="C846" s="264" t="s">
        <v>1481</v>
      </c>
      <c r="D846" s="302">
        <f>VLOOKUP(C846,MUNR[],3,FALSE)</f>
        <v>0.3</v>
      </c>
      <c r="E846" s="302">
        <f>VLOOKUP(C846,MUNR[],4,FALSE)</f>
        <v>0.80000001192092896</v>
      </c>
      <c r="F846" s="303">
        <f>VLOOKUP(C846,MUNR[],8,FALSE)</f>
        <v>1.79</v>
      </c>
    </row>
    <row r="847" spans="1:6" ht="16.5" thickTop="1" thickBot="1" x14ac:dyDescent="0.3">
      <c r="A847" s="502"/>
      <c r="B847" s="491"/>
      <c r="C847" s="265" t="s">
        <v>1494</v>
      </c>
      <c r="D847" s="304">
        <f>VLOOKUP(C847,MUNR[],3,FALSE)</f>
        <v>0.3</v>
      </c>
      <c r="E847" s="304">
        <f>VLOOKUP(C847,MUNR[],4,FALSE)</f>
        <v>0.80000001192092896</v>
      </c>
      <c r="F847" s="303">
        <f>VLOOKUP(C847,MUNR[],8,FALSE)</f>
        <v>1.79</v>
      </c>
    </row>
    <row r="848" spans="1:6" ht="16.5" thickTop="1" thickBot="1" x14ac:dyDescent="0.3">
      <c r="A848" s="502"/>
      <c r="B848" s="487" t="s">
        <v>162</v>
      </c>
      <c r="C848" s="268" t="s">
        <v>329</v>
      </c>
      <c r="D848" s="302">
        <f>VLOOKUP(C848,MUNR[],3,FALSE)</f>
        <v>0.3</v>
      </c>
      <c r="E848" s="371">
        <f>VLOOKUP(C848,MUNR[],4,FALSE)</f>
        <v>0.80000001192092896</v>
      </c>
      <c r="F848" s="360">
        <f>VLOOKUP(C848,MUNR[],8,FALSE)</f>
        <v>2.13</v>
      </c>
    </row>
    <row r="849" spans="1:6" ht="16.5" thickTop="1" thickBot="1" x14ac:dyDescent="0.3">
      <c r="A849" s="502"/>
      <c r="B849" s="488"/>
      <c r="C849" s="264" t="s">
        <v>429</v>
      </c>
      <c r="D849" s="302">
        <f>VLOOKUP(C849,MUNR[],3,FALSE)</f>
        <v>0.3</v>
      </c>
      <c r="E849" s="371">
        <f>VLOOKUP(C849,MUNR[],4,FALSE)</f>
        <v>0.80000001192092896</v>
      </c>
      <c r="F849" s="303">
        <f>VLOOKUP(C849,MUNR[],8,FALSE)</f>
        <v>2.13</v>
      </c>
    </row>
    <row r="850" spans="1:6" ht="16.5" thickTop="1" thickBot="1" x14ac:dyDescent="0.3">
      <c r="A850" s="502"/>
      <c r="B850" s="488"/>
      <c r="C850" s="264" t="s">
        <v>522</v>
      </c>
      <c r="D850" s="302">
        <f>VLOOKUP(C850,MUNR[],3,FALSE)</f>
        <v>0.3</v>
      </c>
      <c r="E850" s="371">
        <f>VLOOKUP(C850,MUNR[],4,FALSE)</f>
        <v>0.80000001192092896</v>
      </c>
      <c r="F850" s="303">
        <f>VLOOKUP(C850,MUNR[],8,FALSE)</f>
        <v>2.13</v>
      </c>
    </row>
    <row r="851" spans="1:6" ht="16.5" thickTop="1" thickBot="1" x14ac:dyDescent="0.3">
      <c r="A851" s="502"/>
      <c r="B851" s="488"/>
      <c r="C851" s="264" t="s">
        <v>615</v>
      </c>
      <c r="D851" s="302">
        <f>VLOOKUP(C851,MUNR[],3,FALSE)</f>
        <v>0.3</v>
      </c>
      <c r="E851" s="371">
        <f>VLOOKUP(C851,MUNR[],4,FALSE)</f>
        <v>0.80000001192092896</v>
      </c>
      <c r="F851" s="303">
        <f>VLOOKUP(C851,MUNR[],8,FALSE)</f>
        <v>2.13</v>
      </c>
    </row>
    <row r="852" spans="1:6" ht="16.5" thickTop="1" thickBot="1" x14ac:dyDescent="0.3">
      <c r="A852" s="502"/>
      <c r="B852" s="488"/>
      <c r="C852" s="264" t="s">
        <v>707</v>
      </c>
      <c r="D852" s="302">
        <f>VLOOKUP(C852,MUNR[],3,FALSE)</f>
        <v>0.3</v>
      </c>
      <c r="E852" s="371">
        <f>VLOOKUP(C852,MUNR[],4,FALSE)</f>
        <v>0.80000001192092896</v>
      </c>
      <c r="F852" s="303">
        <f>VLOOKUP(C852,MUNR[],8,FALSE)</f>
        <v>2.13</v>
      </c>
    </row>
    <row r="853" spans="1:6" ht="16.5" thickTop="1" thickBot="1" x14ac:dyDescent="0.3">
      <c r="A853" s="502"/>
      <c r="B853" s="488"/>
      <c r="C853" s="264" t="s">
        <v>797</v>
      </c>
      <c r="D853" s="302">
        <f>VLOOKUP(C853,MUNR[],3,FALSE)</f>
        <v>0.3</v>
      </c>
      <c r="E853" s="371">
        <f>VLOOKUP(C853,MUNR[],4,FALSE)</f>
        <v>0.80000001192092896</v>
      </c>
      <c r="F853" s="303">
        <f>VLOOKUP(C853,MUNR[],8,FALSE)</f>
        <v>2.13</v>
      </c>
    </row>
    <row r="854" spans="1:6" ht="16.5" thickTop="1" thickBot="1" x14ac:dyDescent="0.3">
      <c r="A854" s="502"/>
      <c r="B854" s="488"/>
      <c r="C854" s="264" t="s">
        <v>883</v>
      </c>
      <c r="D854" s="302">
        <f>VLOOKUP(C854,MUNR[],3,FALSE)</f>
        <v>0.3</v>
      </c>
      <c r="E854" s="371">
        <f>VLOOKUP(C854,MUNR[],4,FALSE)</f>
        <v>0.80000001192092896</v>
      </c>
      <c r="F854" s="303">
        <f>VLOOKUP(C854,MUNR[],8,FALSE)</f>
        <v>2.13</v>
      </c>
    </row>
    <row r="855" spans="1:6" ht="16.5" thickTop="1" thickBot="1" x14ac:dyDescent="0.3">
      <c r="A855" s="502"/>
      <c r="B855" s="488"/>
      <c r="C855" s="264" t="s">
        <v>961</v>
      </c>
      <c r="D855" s="302">
        <f>VLOOKUP(C855,MUNR[],3,FALSE)</f>
        <v>0.3</v>
      </c>
      <c r="E855" s="371">
        <f>VLOOKUP(C855,MUNR[],4,FALSE)</f>
        <v>0.80000001192092896</v>
      </c>
      <c r="F855" s="303">
        <f>VLOOKUP(C855,MUNR[],8,FALSE)</f>
        <v>2.13</v>
      </c>
    </row>
    <row r="856" spans="1:6" ht="16.5" thickTop="1" thickBot="1" x14ac:dyDescent="0.3">
      <c r="A856" s="502"/>
      <c r="B856" s="488"/>
      <c r="C856" s="264" t="s">
        <v>1035</v>
      </c>
      <c r="D856" s="302">
        <f>VLOOKUP(C856,MUNR[],3,FALSE)</f>
        <v>0.3</v>
      </c>
      <c r="E856" s="371">
        <f>VLOOKUP(C856,MUNR[],4,FALSE)</f>
        <v>0.80000001192092896</v>
      </c>
      <c r="F856" s="303">
        <f>VLOOKUP(C856,MUNR[],8,FALSE)</f>
        <v>2.13</v>
      </c>
    </row>
    <row r="857" spans="1:6" ht="16.5" thickTop="1" thickBot="1" x14ac:dyDescent="0.3">
      <c r="A857" s="502"/>
      <c r="B857" s="488"/>
      <c r="C857" s="264" t="s">
        <v>1103</v>
      </c>
      <c r="D857" s="302">
        <f>VLOOKUP(C857,MUNR[],3,FALSE)</f>
        <v>0.3</v>
      </c>
      <c r="E857" s="371">
        <f>VLOOKUP(C857,MUNR[],4,FALSE)</f>
        <v>0.80000001192092896</v>
      </c>
      <c r="F857" s="303">
        <f>VLOOKUP(C857,MUNR[],8,FALSE)</f>
        <v>2.13</v>
      </c>
    </row>
    <row r="858" spans="1:6" ht="16.5" thickTop="1" thickBot="1" x14ac:dyDescent="0.3">
      <c r="A858" s="502"/>
      <c r="B858" s="488"/>
      <c r="C858" s="264" t="s">
        <v>1162</v>
      </c>
      <c r="D858" s="302">
        <f>VLOOKUP(C858,MUNR[],3,FALSE)</f>
        <v>0.3</v>
      </c>
      <c r="E858" s="371">
        <f>VLOOKUP(C858,MUNR[],4,FALSE)</f>
        <v>0.80000001192092896</v>
      </c>
      <c r="F858" s="303">
        <f>VLOOKUP(C858,MUNR[],8,FALSE)</f>
        <v>2.13</v>
      </c>
    </row>
    <row r="859" spans="1:6" ht="16.5" thickTop="1" thickBot="1" x14ac:dyDescent="0.3">
      <c r="A859" s="502"/>
      <c r="B859" s="488"/>
      <c r="C859" s="264" t="s">
        <v>1217</v>
      </c>
      <c r="D859" s="302">
        <f>VLOOKUP(C859,MUNR[],3,FALSE)</f>
        <v>0.3</v>
      </c>
      <c r="E859" s="371">
        <f>VLOOKUP(C859,MUNR[],4,FALSE)</f>
        <v>0.80000001192092896</v>
      </c>
      <c r="F859" s="303">
        <f>VLOOKUP(C859,MUNR[],8,FALSE)</f>
        <v>2.13</v>
      </c>
    </row>
    <row r="860" spans="1:6" ht="16.5" thickTop="1" thickBot="1" x14ac:dyDescent="0.3">
      <c r="A860" s="502"/>
      <c r="B860" s="488"/>
      <c r="C860" s="264" t="s">
        <v>1266</v>
      </c>
      <c r="D860" s="302">
        <f>VLOOKUP(C860,MUNR[],3,FALSE)</f>
        <v>0.3</v>
      </c>
      <c r="E860" s="371">
        <f>VLOOKUP(C860,MUNR[],4,FALSE)</f>
        <v>0.80000001192092896</v>
      </c>
      <c r="F860" s="303">
        <f>VLOOKUP(C860,MUNR[],8,FALSE)</f>
        <v>2.13</v>
      </c>
    </row>
    <row r="861" spans="1:6" ht="16.5" thickTop="1" thickBot="1" x14ac:dyDescent="0.3">
      <c r="A861" s="502"/>
      <c r="B861" s="488"/>
      <c r="C861" s="264" t="s">
        <v>1311</v>
      </c>
      <c r="D861" s="302">
        <f>VLOOKUP(C861,MUNR[],3,FALSE)</f>
        <v>0.3</v>
      </c>
      <c r="E861" s="371">
        <f>VLOOKUP(C861,MUNR[],4,FALSE)</f>
        <v>0.80000001192092896</v>
      </c>
      <c r="F861" s="303">
        <f>VLOOKUP(C861,MUNR[],8,FALSE)</f>
        <v>2.13</v>
      </c>
    </row>
    <row r="862" spans="1:6" ht="16.5" thickTop="1" thickBot="1" x14ac:dyDescent="0.3">
      <c r="A862" s="502"/>
      <c r="B862" s="488"/>
      <c r="C862" s="264" t="s">
        <v>1351</v>
      </c>
      <c r="D862" s="302">
        <f>VLOOKUP(C862,MUNR[],3,FALSE)</f>
        <v>0.3</v>
      </c>
      <c r="E862" s="371">
        <f>VLOOKUP(C862,MUNR[],4,FALSE)</f>
        <v>0.80000001192092896</v>
      </c>
      <c r="F862" s="303">
        <f>VLOOKUP(C862,MUNR[],8,FALSE)</f>
        <v>2.13</v>
      </c>
    </row>
    <row r="863" spans="1:6" ht="16.5" thickTop="1" thickBot="1" x14ac:dyDescent="0.3">
      <c r="A863" s="502"/>
      <c r="B863" s="488"/>
      <c r="C863" s="264" t="s">
        <v>1384</v>
      </c>
      <c r="D863" s="302">
        <f>VLOOKUP(C863,MUNR[],3,FALSE)</f>
        <v>0.3</v>
      </c>
      <c r="E863" s="371">
        <f>VLOOKUP(C863,MUNR[],4,FALSE)</f>
        <v>0.80000001192092896</v>
      </c>
      <c r="F863" s="303">
        <f>VLOOKUP(C863,MUNR[],8,FALSE)</f>
        <v>2.13</v>
      </c>
    </row>
    <row r="864" spans="1:6" ht="16.5" thickTop="1" thickBot="1" x14ac:dyDescent="0.3">
      <c r="A864" s="502"/>
      <c r="B864" s="488"/>
      <c r="C864" s="264" t="s">
        <v>1416</v>
      </c>
      <c r="D864" s="302">
        <f>VLOOKUP(C864,MUNR[],3,FALSE)</f>
        <v>0.3</v>
      </c>
      <c r="E864" s="371">
        <f>VLOOKUP(C864,MUNR[],4,FALSE)</f>
        <v>0.80000001192092896</v>
      </c>
      <c r="F864" s="303">
        <f>VLOOKUP(C864,MUNR[],8,FALSE)</f>
        <v>2.13</v>
      </c>
    </row>
    <row r="865" spans="1:29" ht="16.5" thickTop="1" thickBot="1" x14ac:dyDescent="0.3">
      <c r="A865" s="502"/>
      <c r="B865" s="488"/>
      <c r="C865" s="264" t="s">
        <v>1444</v>
      </c>
      <c r="D865" s="302">
        <f>VLOOKUP(C865,MUNR[],3,FALSE)</f>
        <v>0.3</v>
      </c>
      <c r="E865" s="371">
        <f>VLOOKUP(C865,MUNR[],4,FALSE)</f>
        <v>0.80000001192092896</v>
      </c>
      <c r="F865" s="303">
        <f>VLOOKUP(C865,MUNR[],8,FALSE)</f>
        <v>2.13</v>
      </c>
    </row>
    <row r="866" spans="1:29" ht="16.5" thickTop="1" thickBot="1" x14ac:dyDescent="0.3">
      <c r="A866" s="502"/>
      <c r="B866" s="488"/>
      <c r="C866" s="264" t="s">
        <v>1465</v>
      </c>
      <c r="D866" s="302">
        <f>VLOOKUP(C866,MUNR[],3,FALSE)</f>
        <v>0.3</v>
      </c>
      <c r="E866" s="371">
        <f>VLOOKUP(C866,MUNR[],4,FALSE)</f>
        <v>0.80000001192092896</v>
      </c>
      <c r="F866" s="303">
        <f>VLOOKUP(C866,MUNR[],8,FALSE)</f>
        <v>2.13</v>
      </c>
    </row>
    <row r="867" spans="1:29" ht="16.5" thickTop="1" thickBot="1" x14ac:dyDescent="0.3">
      <c r="A867" s="502"/>
      <c r="B867" s="488"/>
      <c r="C867" s="264" t="s">
        <v>1482</v>
      </c>
      <c r="D867" s="302">
        <f>VLOOKUP(C867,MUNR[],3,FALSE)</f>
        <v>0.3</v>
      </c>
      <c r="E867" s="371">
        <f>VLOOKUP(C867,MUNR[],4,FALSE)</f>
        <v>0.80000001192092896</v>
      </c>
      <c r="F867" s="303">
        <f>VLOOKUP(C867,MUNR[],8,FALSE)</f>
        <v>2.13</v>
      </c>
    </row>
    <row r="868" spans="1:29" ht="16.5" thickTop="1" thickBot="1" x14ac:dyDescent="0.3">
      <c r="A868" s="502"/>
      <c r="B868" s="488"/>
      <c r="C868" s="264" t="s">
        <v>1495</v>
      </c>
      <c r="D868" s="302">
        <f>VLOOKUP(C868,MUNR[],3,FALSE)</f>
        <v>0.3</v>
      </c>
      <c r="E868" s="371">
        <f>VLOOKUP(C868,MUNR[],4,FALSE)</f>
        <v>0.80000001192092896</v>
      </c>
      <c r="F868" s="303">
        <f>VLOOKUP(C868,MUNR[],8,FALSE)</f>
        <v>2.13</v>
      </c>
    </row>
    <row r="869" spans="1:29" ht="16.5" thickTop="1" thickBot="1" x14ac:dyDescent="0.3">
      <c r="A869" s="502"/>
      <c r="B869" s="488"/>
      <c r="C869" s="264" t="s">
        <v>1505</v>
      </c>
      <c r="D869" s="302">
        <f>VLOOKUP(C869,MUNR[],3,FALSE)</f>
        <v>0.3</v>
      </c>
      <c r="E869" s="371">
        <f>VLOOKUP(C869,MUNR[],4,FALSE)</f>
        <v>0.80000001192092896</v>
      </c>
      <c r="F869" s="303">
        <f>VLOOKUP(C869,MUNR[],8,FALSE)</f>
        <v>2.13</v>
      </c>
    </row>
    <row r="870" spans="1:29" ht="16.5" thickTop="1" thickBot="1" x14ac:dyDescent="0.3">
      <c r="A870" s="502"/>
      <c r="B870" s="488"/>
      <c r="C870" s="264" t="s">
        <v>1514</v>
      </c>
      <c r="D870" s="302">
        <f>VLOOKUP(C870,MUNR[],3,FALSE)</f>
        <v>0.3</v>
      </c>
      <c r="E870" s="371">
        <f>VLOOKUP(C870,MUNR[],4,FALSE)</f>
        <v>0.80000001192092896</v>
      </c>
      <c r="F870" s="303">
        <f>VLOOKUP(C870,MUNR[],8,FALSE)</f>
        <v>2.13</v>
      </c>
    </row>
    <row r="871" spans="1:29" ht="16.5" thickTop="1" thickBot="1" x14ac:dyDescent="0.3">
      <c r="A871" s="502"/>
      <c r="B871" s="488"/>
      <c r="C871" s="264" t="s">
        <v>1522</v>
      </c>
      <c r="D871" s="302">
        <f>VLOOKUP(C871,MUNR[],3,FALSE)</f>
        <v>0.3</v>
      </c>
      <c r="E871" s="371">
        <f>VLOOKUP(C871,MUNR[],4,FALSE)</f>
        <v>0.80000001192092896</v>
      </c>
      <c r="F871" s="303">
        <f>VLOOKUP(C871,MUNR[],8,FALSE)</f>
        <v>2.13</v>
      </c>
    </row>
    <row r="872" spans="1:29" ht="16.5" thickTop="1" thickBot="1" x14ac:dyDescent="0.3">
      <c r="A872" s="502"/>
      <c r="B872" s="488"/>
      <c r="C872" s="264" t="s">
        <v>1529</v>
      </c>
      <c r="D872" s="302">
        <f>VLOOKUP(C872,MUNR[],3,FALSE)</f>
        <v>0.3</v>
      </c>
      <c r="E872" s="371">
        <f>VLOOKUP(C872,MUNR[],4,FALSE)</f>
        <v>0.80000001192092896</v>
      </c>
      <c r="F872" s="303">
        <f>VLOOKUP(C872,MUNR[],8,FALSE)</f>
        <v>2.13</v>
      </c>
      <c r="J872" s="1"/>
      <c r="K872" s="1"/>
      <c r="L872" s="1"/>
      <c r="M872" s="1"/>
      <c r="N872" s="1"/>
      <c r="P872" s="1"/>
      <c r="Q872" s="1"/>
      <c r="R872" s="1"/>
      <c r="S872" s="1"/>
      <c r="T872" s="1"/>
      <c r="U872" s="1"/>
      <c r="V872" s="1"/>
      <c r="W872" s="1"/>
      <c r="X872" s="1"/>
      <c r="Y872" s="1"/>
      <c r="Z872" s="1"/>
      <c r="AA872" s="1"/>
      <c r="AB872" s="1"/>
      <c r="AC872" s="1"/>
    </row>
    <row r="873" spans="1:29" ht="16.5" thickTop="1" thickBot="1" x14ac:dyDescent="0.3">
      <c r="A873" s="502"/>
      <c r="B873" s="488"/>
      <c r="C873" s="264" t="s">
        <v>1533</v>
      </c>
      <c r="D873" s="302">
        <f>VLOOKUP(C873,MUNR[],3,FALSE)</f>
        <v>0.3</v>
      </c>
      <c r="E873" s="371">
        <f>VLOOKUP(C873,MUNR[],4,FALSE)</f>
        <v>0.80000001192092896</v>
      </c>
      <c r="F873" s="303">
        <f>VLOOKUP(C873,MUNR[],8,FALSE)</f>
        <v>2.13</v>
      </c>
    </row>
    <row r="874" spans="1:29" ht="16.5" thickTop="1" thickBot="1" x14ac:dyDescent="0.3">
      <c r="A874" s="502"/>
      <c r="B874" s="488"/>
      <c r="C874" s="264" t="s">
        <v>1536</v>
      </c>
      <c r="D874" s="302">
        <f>VLOOKUP(C874,MUNR[],3,FALSE)</f>
        <v>0.3</v>
      </c>
      <c r="E874" s="371">
        <f>VLOOKUP(C874,MUNR[],4,FALSE)</f>
        <v>0.80000001192092896</v>
      </c>
      <c r="F874" s="303">
        <f>VLOOKUP(C874,MUNR[],8,FALSE)</f>
        <v>2.13</v>
      </c>
    </row>
    <row r="875" spans="1:29" ht="16.5" thickTop="1" thickBot="1" x14ac:dyDescent="0.3">
      <c r="A875" s="503"/>
      <c r="B875" s="488"/>
      <c r="C875" s="265" t="s">
        <v>1539</v>
      </c>
      <c r="D875" s="302">
        <f>VLOOKUP(C875,MUNR[],3,FALSE)</f>
        <v>0.3</v>
      </c>
      <c r="E875" s="371">
        <f>VLOOKUP(C875,MUNR[],4,FALSE)</f>
        <v>0.80000001192092896</v>
      </c>
      <c r="F875" s="305">
        <f>VLOOKUP(C875,MUNR[],8,FALSE)</f>
        <v>2.13</v>
      </c>
    </row>
    <row r="876" spans="1:29" ht="56.25" thickTop="1" thickBot="1" x14ac:dyDescent="0.3">
      <c r="A876" s="261" t="s">
        <v>144</v>
      </c>
      <c r="B876" s="298" t="s">
        <v>3375</v>
      </c>
      <c r="C876" s="267" t="s">
        <v>330</v>
      </c>
      <c r="D876" s="306">
        <f>VLOOKUP(C876,MUNR[],3,FALSE)</f>
        <v>2</v>
      </c>
      <c r="E876" s="306">
        <f>VLOOKUP(C876,MUNR[],4,FALSE)</f>
        <v>2</v>
      </c>
      <c r="F876" s="303">
        <f>VLOOKUP(C876,MUNR[],8,FALSE)</f>
        <v>49.58</v>
      </c>
    </row>
    <row r="877" spans="1:29" ht="15.75" thickBot="1" x14ac:dyDescent="0.3">
      <c r="A877" s="501" t="s">
        <v>145</v>
      </c>
      <c r="B877" s="490" t="s">
        <v>210</v>
      </c>
      <c r="C877" s="268" t="s">
        <v>331</v>
      </c>
      <c r="D877" s="302">
        <f>VLOOKUP(C877,MUNR[],3,FALSE)</f>
        <v>0.3</v>
      </c>
      <c r="E877" s="371">
        <f>VLOOKUP(C877,MUNR[],4,FALSE)</f>
        <v>0.80000001192092896</v>
      </c>
      <c r="F877" s="360">
        <f>VLOOKUP(C877,MUNR[],8,FALSE)</f>
        <v>4.4800000000000004</v>
      </c>
    </row>
    <row r="878" spans="1:29" ht="16.5" thickTop="1" thickBot="1" x14ac:dyDescent="0.3">
      <c r="A878" s="502"/>
      <c r="B878" s="488"/>
      <c r="C878" s="264" t="s">
        <v>430</v>
      </c>
      <c r="D878" s="302">
        <f>VLOOKUP(C878,MUNR[],3,FALSE)</f>
        <v>0.3</v>
      </c>
      <c r="E878" s="371">
        <f>VLOOKUP(C878,MUNR[],4,FALSE)</f>
        <v>0.80000001192092896</v>
      </c>
      <c r="F878" s="303">
        <f>VLOOKUP(C878,MUNR[],8,FALSE)</f>
        <v>4.4800000000000004</v>
      </c>
    </row>
    <row r="879" spans="1:29" ht="16.5" thickTop="1" thickBot="1" x14ac:dyDescent="0.3">
      <c r="A879" s="502"/>
      <c r="B879" s="488"/>
      <c r="C879" s="264" t="s">
        <v>523</v>
      </c>
      <c r="D879" s="302">
        <f>VLOOKUP(C879,MUNR[],3,FALSE)</f>
        <v>0.3</v>
      </c>
      <c r="E879" s="371">
        <f>VLOOKUP(C879,MUNR[],4,FALSE)</f>
        <v>0.80000001192092896</v>
      </c>
      <c r="F879" s="303">
        <f>VLOOKUP(C879,MUNR[],8,FALSE)</f>
        <v>4.4800000000000004</v>
      </c>
    </row>
    <row r="880" spans="1:29" ht="16.5" thickTop="1" thickBot="1" x14ac:dyDescent="0.3">
      <c r="A880" s="502"/>
      <c r="B880" s="488"/>
      <c r="C880" s="264" t="s">
        <v>616</v>
      </c>
      <c r="D880" s="302">
        <f>VLOOKUP(C880,MUNR[],3,FALSE)</f>
        <v>0.3</v>
      </c>
      <c r="E880" s="371">
        <f>VLOOKUP(C880,MUNR[],4,FALSE)</f>
        <v>0.80000001192092896</v>
      </c>
      <c r="F880" s="303">
        <f>VLOOKUP(C880,MUNR[],8,FALSE)</f>
        <v>4.4800000000000004</v>
      </c>
    </row>
    <row r="881" spans="1:6" ht="16.5" thickTop="1" thickBot="1" x14ac:dyDescent="0.3">
      <c r="A881" s="502"/>
      <c r="B881" s="488"/>
      <c r="C881" s="264" t="s">
        <v>708</v>
      </c>
      <c r="D881" s="302">
        <f>VLOOKUP(C881,MUNR[],3,FALSE)</f>
        <v>0.3</v>
      </c>
      <c r="E881" s="371">
        <f>VLOOKUP(C881,MUNR[],4,FALSE)</f>
        <v>0.80000001192092896</v>
      </c>
      <c r="F881" s="303">
        <f>VLOOKUP(C881,MUNR[],8,FALSE)</f>
        <v>4.4800000000000004</v>
      </c>
    </row>
    <row r="882" spans="1:6" ht="16.5" thickTop="1" thickBot="1" x14ac:dyDescent="0.3">
      <c r="A882" s="502"/>
      <c r="B882" s="488"/>
      <c r="C882" s="264" t="s">
        <v>798</v>
      </c>
      <c r="D882" s="302">
        <f>VLOOKUP(C882,MUNR[],3,FALSE)</f>
        <v>0.3</v>
      </c>
      <c r="E882" s="371">
        <f>VLOOKUP(C882,MUNR[],4,FALSE)</f>
        <v>0.80000001192092896</v>
      </c>
      <c r="F882" s="303">
        <f>VLOOKUP(C882,MUNR[],8,FALSE)</f>
        <v>4.4800000000000004</v>
      </c>
    </row>
    <row r="883" spans="1:6" ht="16.5" thickTop="1" thickBot="1" x14ac:dyDescent="0.3">
      <c r="A883" s="502"/>
      <c r="B883" s="488"/>
      <c r="C883" s="264" t="s">
        <v>884</v>
      </c>
      <c r="D883" s="302">
        <f>VLOOKUP(C883,MUNR[],3,FALSE)</f>
        <v>0.3</v>
      </c>
      <c r="E883" s="371">
        <f>VLOOKUP(C883,MUNR[],4,FALSE)</f>
        <v>0.80000001192092896</v>
      </c>
      <c r="F883" s="303">
        <f>VLOOKUP(C883,MUNR[],8,FALSE)</f>
        <v>4.4800000000000004</v>
      </c>
    </row>
    <row r="884" spans="1:6" ht="16.5" thickTop="1" thickBot="1" x14ac:dyDescent="0.3">
      <c r="A884" s="502"/>
      <c r="B884" s="488"/>
      <c r="C884" s="264" t="s">
        <v>962</v>
      </c>
      <c r="D884" s="302">
        <f>VLOOKUP(C884,MUNR[],3,FALSE)</f>
        <v>0.3</v>
      </c>
      <c r="E884" s="371">
        <f>VLOOKUP(C884,MUNR[],4,FALSE)</f>
        <v>0.80000001192092896</v>
      </c>
      <c r="F884" s="303">
        <f>VLOOKUP(C884,MUNR[],8,FALSE)</f>
        <v>4.4800000000000004</v>
      </c>
    </row>
    <row r="885" spans="1:6" ht="16.5" thickTop="1" thickBot="1" x14ac:dyDescent="0.3">
      <c r="A885" s="502"/>
      <c r="B885" s="488"/>
      <c r="C885" s="264" t="s">
        <v>1036</v>
      </c>
      <c r="D885" s="302">
        <f>VLOOKUP(C885,MUNR[],3,FALSE)</f>
        <v>0.3</v>
      </c>
      <c r="E885" s="371">
        <f>VLOOKUP(C885,MUNR[],4,FALSE)</f>
        <v>0.80000001192092896</v>
      </c>
      <c r="F885" s="303">
        <f>VLOOKUP(C885,MUNR[],8,FALSE)</f>
        <v>4.4800000000000004</v>
      </c>
    </row>
    <row r="886" spans="1:6" ht="16.5" thickTop="1" thickBot="1" x14ac:dyDescent="0.3">
      <c r="A886" s="502"/>
      <c r="B886" s="488"/>
      <c r="C886" s="264" t="s">
        <v>1104</v>
      </c>
      <c r="D886" s="302">
        <f>VLOOKUP(C886,MUNR[],3,FALSE)</f>
        <v>0.3</v>
      </c>
      <c r="E886" s="371">
        <f>VLOOKUP(C886,MUNR[],4,FALSE)</f>
        <v>0.80000001192092896</v>
      </c>
      <c r="F886" s="303">
        <f>VLOOKUP(C886,MUNR[],8,FALSE)</f>
        <v>4.4800000000000004</v>
      </c>
    </row>
    <row r="887" spans="1:6" ht="16.5" thickTop="1" thickBot="1" x14ac:dyDescent="0.3">
      <c r="A887" s="502"/>
      <c r="B887" s="488"/>
      <c r="C887" s="264" t="s">
        <v>1163</v>
      </c>
      <c r="D887" s="302">
        <f>VLOOKUP(C887,MUNR[],3,FALSE)</f>
        <v>0.3</v>
      </c>
      <c r="E887" s="371">
        <f>VLOOKUP(C887,MUNR[],4,FALSE)</f>
        <v>0.80000001192092896</v>
      </c>
      <c r="F887" s="303">
        <f>VLOOKUP(C887,MUNR[],8,FALSE)</f>
        <v>4.4800000000000004</v>
      </c>
    </row>
    <row r="888" spans="1:6" ht="16.5" thickTop="1" thickBot="1" x14ac:dyDescent="0.3">
      <c r="A888" s="502"/>
      <c r="B888" s="488"/>
      <c r="C888" s="264" t="s">
        <v>1218</v>
      </c>
      <c r="D888" s="302">
        <f>VLOOKUP(C888,MUNR[],3,FALSE)</f>
        <v>0.3</v>
      </c>
      <c r="E888" s="371">
        <f>VLOOKUP(C888,MUNR[],4,FALSE)</f>
        <v>0.80000001192092896</v>
      </c>
      <c r="F888" s="303">
        <f>VLOOKUP(C888,MUNR[],8,FALSE)</f>
        <v>4.99</v>
      </c>
    </row>
    <row r="889" spans="1:6" ht="16.5" thickTop="1" thickBot="1" x14ac:dyDescent="0.3">
      <c r="A889" s="502"/>
      <c r="B889" s="488"/>
      <c r="C889" s="264" t="s">
        <v>1267</v>
      </c>
      <c r="D889" s="302">
        <f>VLOOKUP(C889,MUNR[],3,FALSE)</f>
        <v>0.3</v>
      </c>
      <c r="E889" s="371">
        <f>VLOOKUP(C889,MUNR[],4,FALSE)</f>
        <v>0.80000001192092896</v>
      </c>
      <c r="F889" s="303">
        <f>VLOOKUP(C889,MUNR[],8,FALSE)</f>
        <v>4.4800000000000004</v>
      </c>
    </row>
    <row r="890" spans="1:6" ht="16.5" thickTop="1" thickBot="1" x14ac:dyDescent="0.3">
      <c r="A890" s="502"/>
      <c r="B890" s="491"/>
      <c r="C890" s="265" t="s">
        <v>1312</v>
      </c>
      <c r="D890" s="302">
        <f>VLOOKUP(C890,MUNR[],3,FALSE)</f>
        <v>0.3</v>
      </c>
      <c r="E890" s="371">
        <f>VLOOKUP(C890,MUNR[],4,FALSE)</f>
        <v>0.80000001192092896</v>
      </c>
      <c r="F890" s="305">
        <f>VLOOKUP(C890,MUNR[],8,FALSE)</f>
        <v>4.4800000000000004</v>
      </c>
    </row>
    <row r="891" spans="1:6" ht="60" thickTop="1" thickBot="1" x14ac:dyDescent="0.3">
      <c r="A891" s="502"/>
      <c r="B891" s="297" t="s">
        <v>224</v>
      </c>
      <c r="C891" s="267" t="s">
        <v>332</v>
      </c>
      <c r="D891" s="306">
        <f>VLOOKUP(C891,MUNR[],3,FALSE)</f>
        <v>0.3</v>
      </c>
      <c r="E891" s="306">
        <f>VLOOKUP(C891,MUNR[],4,FALSE)</f>
        <v>0.80000001192092896</v>
      </c>
      <c r="F891" s="303">
        <f>VLOOKUP(C891,MUNR[],8,FALSE)</f>
        <v>1.97</v>
      </c>
    </row>
    <row r="892" spans="1:6" ht="72" thickTop="1" thickBot="1" x14ac:dyDescent="0.3">
      <c r="A892" s="502"/>
      <c r="B892" s="297" t="s">
        <v>235</v>
      </c>
      <c r="C892" s="267" t="s">
        <v>333</v>
      </c>
      <c r="D892" s="306">
        <f>VLOOKUP(C892,MUNR[],3,FALSE)</f>
        <v>2</v>
      </c>
      <c r="E892" s="373">
        <f>VLOOKUP(C892,MUNR[],4,FALSE)</f>
        <v>2</v>
      </c>
      <c r="F892" s="307">
        <f>VLOOKUP(C892,MUNR[],8,FALSE)</f>
        <v>12.03</v>
      </c>
    </row>
    <row r="893" spans="1:6" ht="16.5" thickTop="1" thickBot="1" x14ac:dyDescent="0.3">
      <c r="A893" s="502"/>
      <c r="B893" s="487" t="s">
        <v>180</v>
      </c>
      <c r="C893" s="268" t="s">
        <v>334</v>
      </c>
      <c r="D893" s="302">
        <f>VLOOKUP(C893,MUNR[],3,FALSE)</f>
        <v>1</v>
      </c>
      <c r="E893" s="302">
        <f>VLOOKUP(C893,MUNR[],4,FALSE)</f>
        <v>1</v>
      </c>
      <c r="F893" s="303">
        <f>VLOOKUP(C893,MUNR[],8,FALSE)</f>
        <v>4.1100000000000003</v>
      </c>
    </row>
    <row r="894" spans="1:6" ht="16.5" thickTop="1" thickBot="1" x14ac:dyDescent="0.3">
      <c r="A894" s="502"/>
      <c r="B894" s="488"/>
      <c r="C894" s="264" t="s">
        <v>431</v>
      </c>
      <c r="D894" s="302">
        <f>VLOOKUP(C894,MUNR[],3,FALSE)</f>
        <v>1</v>
      </c>
      <c r="E894" s="302">
        <f>VLOOKUP(C894,MUNR[],4,FALSE)</f>
        <v>1</v>
      </c>
      <c r="F894" s="303">
        <f>VLOOKUP(C894,MUNR[],8,FALSE)</f>
        <v>4.1100000000000003</v>
      </c>
    </row>
    <row r="895" spans="1:6" ht="16.5" thickTop="1" thickBot="1" x14ac:dyDescent="0.3">
      <c r="A895" s="502"/>
      <c r="B895" s="488"/>
      <c r="C895" s="264" t="s">
        <v>524</v>
      </c>
      <c r="D895" s="302">
        <f>VLOOKUP(C895,MUNR[],3,FALSE)</f>
        <v>1</v>
      </c>
      <c r="E895" s="302">
        <f>VLOOKUP(C895,MUNR[],4,FALSE)</f>
        <v>1</v>
      </c>
      <c r="F895" s="303">
        <f>VLOOKUP(C895,MUNR[],8,FALSE)</f>
        <v>4.1100000000000003</v>
      </c>
    </row>
    <row r="896" spans="1:6" ht="16.5" thickTop="1" thickBot="1" x14ac:dyDescent="0.3">
      <c r="A896" s="502"/>
      <c r="B896" s="488"/>
      <c r="C896" s="264" t="s">
        <v>617</v>
      </c>
      <c r="D896" s="302">
        <f>VLOOKUP(C896,MUNR[],3,FALSE)</f>
        <v>1</v>
      </c>
      <c r="E896" s="302">
        <f>VLOOKUP(C896,MUNR[],4,FALSE)</f>
        <v>1</v>
      </c>
      <c r="F896" s="303">
        <f>VLOOKUP(C896,MUNR[],8,FALSE)</f>
        <v>4.1100000000000003</v>
      </c>
    </row>
    <row r="897" spans="1:6" ht="16.5" thickTop="1" thickBot="1" x14ac:dyDescent="0.3">
      <c r="A897" s="502"/>
      <c r="B897" s="488"/>
      <c r="C897" s="264" t="s">
        <v>709</v>
      </c>
      <c r="D897" s="302">
        <f>VLOOKUP(C897,MUNR[],3,FALSE)</f>
        <v>1</v>
      </c>
      <c r="E897" s="302">
        <f>VLOOKUP(C897,MUNR[],4,FALSE)</f>
        <v>1</v>
      </c>
      <c r="F897" s="303">
        <f>VLOOKUP(C897,MUNR[],8,FALSE)</f>
        <v>4.1100000000000003</v>
      </c>
    </row>
    <row r="898" spans="1:6" ht="16.5" thickTop="1" thickBot="1" x14ac:dyDescent="0.3">
      <c r="A898" s="502"/>
      <c r="B898" s="488"/>
      <c r="C898" s="264" t="s">
        <v>799</v>
      </c>
      <c r="D898" s="302">
        <f>VLOOKUP(C898,MUNR[],3,FALSE)</f>
        <v>1</v>
      </c>
      <c r="E898" s="302">
        <f>VLOOKUP(C898,MUNR[],4,FALSE)</f>
        <v>1</v>
      </c>
      <c r="F898" s="303">
        <f>VLOOKUP(C898,MUNR[],8,FALSE)</f>
        <v>4.1100000000000003</v>
      </c>
    </row>
    <row r="899" spans="1:6" ht="16.5" thickTop="1" thickBot="1" x14ac:dyDescent="0.3">
      <c r="A899" s="502"/>
      <c r="B899" s="488"/>
      <c r="C899" s="264" t="s">
        <v>885</v>
      </c>
      <c r="D899" s="302">
        <f>VLOOKUP(C899,MUNR[],3,FALSE)</f>
        <v>1</v>
      </c>
      <c r="E899" s="302">
        <f>VLOOKUP(C899,MUNR[],4,FALSE)</f>
        <v>1</v>
      </c>
      <c r="F899" s="303">
        <f>VLOOKUP(C899,MUNR[],8,FALSE)</f>
        <v>4.1100000000000003</v>
      </c>
    </row>
    <row r="900" spans="1:6" ht="16.5" thickTop="1" thickBot="1" x14ac:dyDescent="0.3">
      <c r="A900" s="502"/>
      <c r="B900" s="488"/>
      <c r="C900" s="264" t="s">
        <v>963</v>
      </c>
      <c r="D900" s="302">
        <f>VLOOKUP(C900,MUNR[],3,FALSE)</f>
        <v>1</v>
      </c>
      <c r="E900" s="302">
        <f>VLOOKUP(C900,MUNR[],4,FALSE)</f>
        <v>1</v>
      </c>
      <c r="F900" s="303">
        <f>VLOOKUP(C900,MUNR[],8,FALSE)</f>
        <v>4.1100000000000003</v>
      </c>
    </row>
    <row r="901" spans="1:6" ht="16.5" thickTop="1" thickBot="1" x14ac:dyDescent="0.3">
      <c r="A901" s="502"/>
      <c r="B901" s="488"/>
      <c r="C901" s="264" t="s">
        <v>1037</v>
      </c>
      <c r="D901" s="302">
        <f>VLOOKUP(C901,MUNR[],3,FALSE)</f>
        <v>1</v>
      </c>
      <c r="E901" s="302">
        <f>VLOOKUP(C901,MUNR[],4,FALSE)</f>
        <v>1</v>
      </c>
      <c r="F901" s="303">
        <f>VLOOKUP(C901,MUNR[],8,FALSE)</f>
        <v>4.1100000000000003</v>
      </c>
    </row>
    <row r="902" spans="1:6" ht="16.5" thickTop="1" thickBot="1" x14ac:dyDescent="0.3">
      <c r="A902" s="502"/>
      <c r="B902" s="489"/>
      <c r="C902" s="265" t="s">
        <v>1105</v>
      </c>
      <c r="D902" s="304">
        <f>VLOOKUP(C902,MUNR[],3,FALSE)</f>
        <v>1</v>
      </c>
      <c r="E902" s="304">
        <f>VLOOKUP(C902,MUNR[],4,FALSE)</f>
        <v>1</v>
      </c>
      <c r="F902" s="303">
        <f>VLOOKUP(C902,MUNR[],8,FALSE)</f>
        <v>4.1100000000000003</v>
      </c>
    </row>
    <row r="903" spans="1:6" ht="16.5" thickTop="1" thickBot="1" x14ac:dyDescent="0.3">
      <c r="A903" s="502"/>
      <c r="B903" s="490" t="s">
        <v>195</v>
      </c>
      <c r="C903" s="268" t="s">
        <v>335</v>
      </c>
      <c r="D903" s="302">
        <f>VLOOKUP(C903,MUNR[],3,FALSE)</f>
        <v>0.3</v>
      </c>
      <c r="E903" s="371">
        <f>VLOOKUP(C903,MUNR[],4,FALSE)</f>
        <v>0.80000001192092896</v>
      </c>
      <c r="F903" s="360">
        <f>VLOOKUP(C903,MUNR[],8,FALSE)</f>
        <v>0.76</v>
      </c>
    </row>
    <row r="904" spans="1:6" ht="16.5" thickTop="1" thickBot="1" x14ac:dyDescent="0.3">
      <c r="A904" s="502"/>
      <c r="B904" s="488"/>
      <c r="C904" s="264" t="s">
        <v>432</v>
      </c>
      <c r="D904" s="302">
        <f>VLOOKUP(C904,MUNR[],3,FALSE)</f>
        <v>0.3</v>
      </c>
      <c r="E904" s="371">
        <f>VLOOKUP(C904,MUNR[],4,FALSE)</f>
        <v>0.80000001192092896</v>
      </c>
      <c r="F904" s="303">
        <f>VLOOKUP(C904,MUNR[],8,FALSE)</f>
        <v>0.76</v>
      </c>
    </row>
    <row r="905" spans="1:6" ht="16.5" thickTop="1" thickBot="1" x14ac:dyDescent="0.3">
      <c r="A905" s="502"/>
      <c r="B905" s="488"/>
      <c r="C905" s="264" t="s">
        <v>525</v>
      </c>
      <c r="D905" s="302">
        <f>VLOOKUP(C905,MUNR[],3,FALSE)</f>
        <v>0.3</v>
      </c>
      <c r="E905" s="371">
        <f>VLOOKUP(C905,MUNR[],4,FALSE)</f>
        <v>0.80000001192092896</v>
      </c>
      <c r="F905" s="303">
        <f>VLOOKUP(C905,MUNR[],8,FALSE)</f>
        <v>0.76</v>
      </c>
    </row>
    <row r="906" spans="1:6" ht="16.5" thickTop="1" thickBot="1" x14ac:dyDescent="0.3">
      <c r="A906" s="502"/>
      <c r="B906" s="488"/>
      <c r="C906" s="264" t="s">
        <v>618</v>
      </c>
      <c r="D906" s="302">
        <f>VLOOKUP(C906,MUNR[],3,FALSE)</f>
        <v>0.3</v>
      </c>
      <c r="E906" s="371">
        <f>VLOOKUP(C906,MUNR[],4,FALSE)</f>
        <v>0.80000001192092896</v>
      </c>
      <c r="F906" s="303">
        <f>VLOOKUP(C906,MUNR[],8,FALSE)</f>
        <v>0.76</v>
      </c>
    </row>
    <row r="907" spans="1:6" ht="16.5" thickTop="1" thickBot="1" x14ac:dyDescent="0.3">
      <c r="A907" s="502"/>
      <c r="B907" s="488"/>
      <c r="C907" s="264" t="s">
        <v>710</v>
      </c>
      <c r="D907" s="302">
        <f>VLOOKUP(C907,MUNR[],3,FALSE)</f>
        <v>0.3</v>
      </c>
      <c r="E907" s="371">
        <f>VLOOKUP(C907,MUNR[],4,FALSE)</f>
        <v>0.80000001192092896</v>
      </c>
      <c r="F907" s="303">
        <f>VLOOKUP(C907,MUNR[],8,FALSE)</f>
        <v>0.76</v>
      </c>
    </row>
    <row r="908" spans="1:6" ht="16.5" thickTop="1" thickBot="1" x14ac:dyDescent="0.3">
      <c r="A908" s="502"/>
      <c r="B908" s="488"/>
      <c r="C908" s="264" t="s">
        <v>800</v>
      </c>
      <c r="D908" s="302">
        <f>VLOOKUP(C908,MUNR[],3,FALSE)</f>
        <v>0.3</v>
      </c>
      <c r="E908" s="371">
        <f>VLOOKUP(C908,MUNR[],4,FALSE)</f>
        <v>0.80000001192092896</v>
      </c>
      <c r="F908" s="303">
        <f>VLOOKUP(C908,MUNR[],8,FALSE)</f>
        <v>0.76</v>
      </c>
    </row>
    <row r="909" spans="1:6" ht="16.5" thickTop="1" thickBot="1" x14ac:dyDescent="0.3">
      <c r="A909" s="502"/>
      <c r="B909" s="488"/>
      <c r="C909" s="264" t="s">
        <v>886</v>
      </c>
      <c r="D909" s="302">
        <f>VLOOKUP(C909,MUNR[],3,FALSE)</f>
        <v>0.3</v>
      </c>
      <c r="E909" s="371">
        <f>VLOOKUP(C909,MUNR[],4,FALSE)</f>
        <v>0.80000001192092896</v>
      </c>
      <c r="F909" s="303">
        <f>VLOOKUP(C909,MUNR[],8,FALSE)</f>
        <v>0.76</v>
      </c>
    </row>
    <row r="910" spans="1:6" ht="16.5" thickTop="1" thickBot="1" x14ac:dyDescent="0.3">
      <c r="A910" s="502"/>
      <c r="B910" s="488"/>
      <c r="C910" s="264" t="s">
        <v>964</v>
      </c>
      <c r="D910" s="302">
        <f>VLOOKUP(C910,MUNR[],3,FALSE)</f>
        <v>0.3</v>
      </c>
      <c r="E910" s="371">
        <f>VLOOKUP(C910,MUNR[],4,FALSE)</f>
        <v>0.80000001192092896</v>
      </c>
      <c r="F910" s="303">
        <f>VLOOKUP(C910,MUNR[],8,FALSE)</f>
        <v>0.76</v>
      </c>
    </row>
    <row r="911" spans="1:6" ht="16.5" thickTop="1" thickBot="1" x14ac:dyDescent="0.3">
      <c r="A911" s="502"/>
      <c r="B911" s="488"/>
      <c r="C911" s="264" t="s">
        <v>1038</v>
      </c>
      <c r="D911" s="302">
        <f>VLOOKUP(C911,MUNR[],3,FALSE)</f>
        <v>0.3</v>
      </c>
      <c r="E911" s="371">
        <f>VLOOKUP(C911,MUNR[],4,FALSE)</f>
        <v>0.80000001192092896</v>
      </c>
      <c r="F911" s="303">
        <f>VLOOKUP(C911,MUNR[],8,FALSE)</f>
        <v>0.76</v>
      </c>
    </row>
    <row r="912" spans="1:6" ht="16.5" thickTop="1" thickBot="1" x14ac:dyDescent="0.3">
      <c r="A912" s="502"/>
      <c r="B912" s="488"/>
      <c r="C912" s="264" t="s">
        <v>1106</v>
      </c>
      <c r="D912" s="302">
        <f>VLOOKUP(C912,MUNR[],3,FALSE)</f>
        <v>0.3</v>
      </c>
      <c r="E912" s="371">
        <f>VLOOKUP(C912,MUNR[],4,FALSE)</f>
        <v>0.80000001192092896</v>
      </c>
      <c r="F912" s="303">
        <f>VLOOKUP(C912,MUNR[],8,FALSE)</f>
        <v>0.76</v>
      </c>
    </row>
    <row r="913" spans="1:6" ht="16.5" thickTop="1" thickBot="1" x14ac:dyDescent="0.3">
      <c r="A913" s="502"/>
      <c r="B913" s="488"/>
      <c r="C913" s="264" t="s">
        <v>1164</v>
      </c>
      <c r="D913" s="302">
        <f>VLOOKUP(C913,MUNR[],3,FALSE)</f>
        <v>0.3</v>
      </c>
      <c r="E913" s="371">
        <f>VLOOKUP(C913,MUNR[],4,FALSE)</f>
        <v>0.80000001192092896</v>
      </c>
      <c r="F913" s="303">
        <f>VLOOKUP(C913,MUNR[],8,FALSE)</f>
        <v>0.76</v>
      </c>
    </row>
    <row r="914" spans="1:6" ht="16.5" thickTop="1" thickBot="1" x14ac:dyDescent="0.3">
      <c r="A914" s="502"/>
      <c r="B914" s="488"/>
      <c r="C914" s="264" t="s">
        <v>1219</v>
      </c>
      <c r="D914" s="302">
        <f>VLOOKUP(C914,MUNR[],3,FALSE)</f>
        <v>0.3</v>
      </c>
      <c r="E914" s="371">
        <f>VLOOKUP(C914,MUNR[],4,FALSE)</f>
        <v>0.80000001192092896</v>
      </c>
      <c r="F914" s="303">
        <f>VLOOKUP(C914,MUNR[],8,FALSE)</f>
        <v>0.76</v>
      </c>
    </row>
    <row r="915" spans="1:6" ht="16.5" thickTop="1" thickBot="1" x14ac:dyDescent="0.3">
      <c r="A915" s="502"/>
      <c r="B915" s="488"/>
      <c r="C915" s="264" t="s">
        <v>1268</v>
      </c>
      <c r="D915" s="302">
        <f>VLOOKUP(C915,MUNR[],3,FALSE)</f>
        <v>0.3</v>
      </c>
      <c r="E915" s="371">
        <f>VLOOKUP(C915,MUNR[],4,FALSE)</f>
        <v>0.80000001192092896</v>
      </c>
      <c r="F915" s="303">
        <f>VLOOKUP(C915,MUNR[],8,FALSE)</f>
        <v>0.76</v>
      </c>
    </row>
    <row r="916" spans="1:6" ht="16.5" thickTop="1" thickBot="1" x14ac:dyDescent="0.3">
      <c r="A916" s="502"/>
      <c r="B916" s="488"/>
      <c r="C916" s="264" t="s">
        <v>1313</v>
      </c>
      <c r="D916" s="302">
        <f>VLOOKUP(C916,MUNR[],3,FALSE)</f>
        <v>0.3</v>
      </c>
      <c r="E916" s="371">
        <f>VLOOKUP(C916,MUNR[],4,FALSE)</f>
        <v>0.80000001192092896</v>
      </c>
      <c r="F916" s="303">
        <f>VLOOKUP(C916,MUNR[],8,FALSE)</f>
        <v>0.76</v>
      </c>
    </row>
    <row r="917" spans="1:6" ht="16.5" thickTop="1" thickBot="1" x14ac:dyDescent="0.3">
      <c r="A917" s="502"/>
      <c r="B917" s="488"/>
      <c r="C917" s="264" t="s">
        <v>1352</v>
      </c>
      <c r="D917" s="302">
        <f>VLOOKUP(C917,MUNR[],3,FALSE)</f>
        <v>0.3</v>
      </c>
      <c r="E917" s="371">
        <f>VLOOKUP(C917,MUNR[],4,FALSE)</f>
        <v>0.80000001192092896</v>
      </c>
      <c r="F917" s="303">
        <f>VLOOKUP(C917,MUNR[],8,FALSE)</f>
        <v>0.76</v>
      </c>
    </row>
    <row r="918" spans="1:6" ht="16.5" thickTop="1" thickBot="1" x14ac:dyDescent="0.3">
      <c r="A918" s="502"/>
      <c r="B918" s="488"/>
      <c r="C918" s="264" t="s">
        <v>1385</v>
      </c>
      <c r="D918" s="302">
        <f>VLOOKUP(C918,MUNR[],3,FALSE)</f>
        <v>0.3</v>
      </c>
      <c r="E918" s="371">
        <f>VLOOKUP(C918,MUNR[],4,FALSE)</f>
        <v>0.80000001192092896</v>
      </c>
      <c r="F918" s="303">
        <f>VLOOKUP(C918,MUNR[],8,FALSE)</f>
        <v>0.76</v>
      </c>
    </row>
    <row r="919" spans="1:6" ht="16.5" thickTop="1" thickBot="1" x14ac:dyDescent="0.3">
      <c r="A919" s="502"/>
      <c r="B919" s="491"/>
      <c r="C919" s="265" t="s">
        <v>1417</v>
      </c>
      <c r="D919" s="304">
        <f>VLOOKUP(C919,MUNR[],3,FALSE)</f>
        <v>0.3</v>
      </c>
      <c r="E919" s="372">
        <f>VLOOKUP(C919,MUNR[],4,FALSE)</f>
        <v>0.80000001192092896</v>
      </c>
      <c r="F919" s="305">
        <f>VLOOKUP(C919,MUNR[],8,FALSE)</f>
        <v>0.76</v>
      </c>
    </row>
    <row r="920" spans="1:6" ht="16.5" thickTop="1" thickBot="1" x14ac:dyDescent="0.3">
      <c r="A920" s="502"/>
      <c r="B920" s="490" t="s">
        <v>164</v>
      </c>
      <c r="C920" s="268" t="s">
        <v>336</v>
      </c>
      <c r="D920" s="302">
        <f>VLOOKUP(C920,MUNR[],3,FALSE)</f>
        <v>0.3</v>
      </c>
      <c r="E920" s="302">
        <f>VLOOKUP(C920,MUNR[],4,FALSE)</f>
        <v>0.80000001192092896</v>
      </c>
      <c r="F920" s="303">
        <f>VLOOKUP(C920,MUNR[],8,FALSE)</f>
        <v>0.06</v>
      </c>
    </row>
    <row r="921" spans="1:6" ht="16.5" thickTop="1" thickBot="1" x14ac:dyDescent="0.3">
      <c r="A921" s="502"/>
      <c r="B921" s="488"/>
      <c r="C921" s="264" t="s">
        <v>433</v>
      </c>
      <c r="D921" s="302">
        <f>VLOOKUP(C921,MUNR[],3,FALSE)</f>
        <v>0.3</v>
      </c>
      <c r="E921" s="302">
        <f>VLOOKUP(C921,MUNR[],4,FALSE)</f>
        <v>0.80000001192092896</v>
      </c>
      <c r="F921" s="303">
        <f>VLOOKUP(C921,MUNR[],8,FALSE)</f>
        <v>0.06</v>
      </c>
    </row>
    <row r="922" spans="1:6" ht="16.5" thickTop="1" thickBot="1" x14ac:dyDescent="0.3">
      <c r="A922" s="502"/>
      <c r="B922" s="488"/>
      <c r="C922" s="264" t="s">
        <v>526</v>
      </c>
      <c r="D922" s="302">
        <f>VLOOKUP(C922,MUNR[],3,FALSE)</f>
        <v>0.3</v>
      </c>
      <c r="E922" s="302">
        <f>VLOOKUP(C922,MUNR[],4,FALSE)</f>
        <v>0.80000001192092896</v>
      </c>
      <c r="F922" s="303">
        <f>VLOOKUP(C922,MUNR[],8,FALSE)</f>
        <v>0.06</v>
      </c>
    </row>
    <row r="923" spans="1:6" ht="16.5" thickTop="1" thickBot="1" x14ac:dyDescent="0.3">
      <c r="A923" s="502"/>
      <c r="B923" s="488"/>
      <c r="C923" s="264" t="s">
        <v>619</v>
      </c>
      <c r="D923" s="302">
        <f>VLOOKUP(C923,MUNR[],3,FALSE)</f>
        <v>0.3</v>
      </c>
      <c r="E923" s="302">
        <f>VLOOKUP(C923,MUNR[],4,FALSE)</f>
        <v>0.80000001192092896</v>
      </c>
      <c r="F923" s="303">
        <f>VLOOKUP(C923,MUNR[],8,FALSE)</f>
        <v>0.06</v>
      </c>
    </row>
    <row r="924" spans="1:6" ht="16.5" thickTop="1" thickBot="1" x14ac:dyDescent="0.3">
      <c r="A924" s="502"/>
      <c r="B924" s="488"/>
      <c r="C924" s="264" t="s">
        <v>711</v>
      </c>
      <c r="D924" s="302">
        <f>VLOOKUP(C924,MUNR[],3,FALSE)</f>
        <v>0.3</v>
      </c>
      <c r="E924" s="302">
        <f>VLOOKUP(C924,MUNR[],4,FALSE)</f>
        <v>0.80000001192092896</v>
      </c>
      <c r="F924" s="303">
        <f>VLOOKUP(C924,MUNR[],8,FALSE)</f>
        <v>0.06</v>
      </c>
    </row>
    <row r="925" spans="1:6" ht="16.5" thickTop="1" thickBot="1" x14ac:dyDescent="0.3">
      <c r="A925" s="503"/>
      <c r="B925" s="491"/>
      <c r="C925" s="265" t="s">
        <v>801</v>
      </c>
      <c r="D925" s="304">
        <f>VLOOKUP(C925,MUNR[],3,FALSE)</f>
        <v>0.3</v>
      </c>
      <c r="E925" s="304">
        <f>VLOOKUP(C925,MUNR[],4,FALSE)</f>
        <v>0.80000001192092896</v>
      </c>
      <c r="F925" s="303">
        <f>VLOOKUP(C925,MUNR[],8,FALSE)</f>
        <v>0.06</v>
      </c>
    </row>
    <row r="926" spans="1:6" ht="15.6" customHeight="1" thickBot="1" x14ac:dyDescent="0.3">
      <c r="A926" s="492" t="s">
        <v>146</v>
      </c>
      <c r="B926" s="490" t="s">
        <v>165</v>
      </c>
      <c r="C926" s="268" t="s">
        <v>337</v>
      </c>
      <c r="D926" s="302">
        <f>VLOOKUP(C926,MUNR[],3,FALSE)</f>
        <v>1.2</v>
      </c>
      <c r="E926" s="302">
        <f>VLOOKUP(C926,MUNR[],4,FALSE)</f>
        <v>1.3999999761581421</v>
      </c>
      <c r="F926" s="360">
        <f>VLOOKUP(C926,MUNR[],8,FALSE)</f>
        <v>1.29</v>
      </c>
    </row>
    <row r="927" spans="1:6" ht="14.45" customHeight="1" thickTop="1" thickBot="1" x14ac:dyDescent="0.3">
      <c r="A927" s="493"/>
      <c r="B927" s="488"/>
      <c r="C927" s="264" t="s">
        <v>434</v>
      </c>
      <c r="D927" s="302">
        <f>VLOOKUP(C927,MUNR[],3,FALSE)</f>
        <v>1.2</v>
      </c>
      <c r="E927" s="302">
        <f>VLOOKUP(C927,MUNR[],4,FALSE)</f>
        <v>1.3999999761581421</v>
      </c>
      <c r="F927" s="303">
        <f>VLOOKUP(C927,MUNR[],8,FALSE)</f>
        <v>1.29</v>
      </c>
    </row>
    <row r="928" spans="1:6" ht="16.5" thickTop="1" thickBot="1" x14ac:dyDescent="0.3">
      <c r="A928" s="493"/>
      <c r="B928" s="488"/>
      <c r="C928" s="264" t="s">
        <v>527</v>
      </c>
      <c r="D928" s="302">
        <f>VLOOKUP(C928,MUNR[],3,FALSE)</f>
        <v>1.2</v>
      </c>
      <c r="E928" s="302">
        <f>VLOOKUP(C928,MUNR[],4,FALSE)</f>
        <v>1.3999999761581421</v>
      </c>
      <c r="F928" s="303">
        <f>VLOOKUP(C928,MUNR[],8,FALSE)</f>
        <v>1.29</v>
      </c>
    </row>
    <row r="929" spans="1:6" ht="16.5" thickTop="1" thickBot="1" x14ac:dyDescent="0.3">
      <c r="A929" s="493"/>
      <c r="B929" s="488"/>
      <c r="C929" s="264" t="s">
        <v>620</v>
      </c>
      <c r="D929" s="302">
        <f>VLOOKUP(C929,MUNR[],3,FALSE)</f>
        <v>1.2</v>
      </c>
      <c r="E929" s="302">
        <f>VLOOKUP(C929,MUNR[],4,FALSE)</f>
        <v>1.3999999761581421</v>
      </c>
      <c r="F929" s="303">
        <f>VLOOKUP(C929,MUNR[],8,FALSE)</f>
        <v>1.29</v>
      </c>
    </row>
    <row r="930" spans="1:6" ht="16.5" thickTop="1" thickBot="1" x14ac:dyDescent="0.3">
      <c r="A930" s="493"/>
      <c r="B930" s="488"/>
      <c r="C930" s="264" t="s">
        <v>712</v>
      </c>
      <c r="D930" s="302">
        <f>VLOOKUP(C930,MUNR[],3,FALSE)</f>
        <v>1.2</v>
      </c>
      <c r="E930" s="302">
        <f>VLOOKUP(C930,MUNR[],4,FALSE)</f>
        <v>1.3999999761581421</v>
      </c>
      <c r="F930" s="303">
        <f>VLOOKUP(C930,MUNR[],8,FALSE)</f>
        <v>1.29</v>
      </c>
    </row>
    <row r="931" spans="1:6" ht="16.5" thickTop="1" thickBot="1" x14ac:dyDescent="0.3">
      <c r="A931" s="493"/>
      <c r="B931" s="488"/>
      <c r="C931" s="264" t="s">
        <v>802</v>
      </c>
      <c r="D931" s="302">
        <f>VLOOKUP(C931,MUNR[],3,FALSE)</f>
        <v>1.2</v>
      </c>
      <c r="E931" s="302">
        <f>VLOOKUP(C931,MUNR[],4,FALSE)</f>
        <v>1.3999999761581421</v>
      </c>
      <c r="F931" s="303">
        <f>VLOOKUP(C931,MUNR[],8,FALSE)</f>
        <v>1.29</v>
      </c>
    </row>
    <row r="932" spans="1:6" ht="16.5" thickTop="1" thickBot="1" x14ac:dyDescent="0.3">
      <c r="A932" s="493"/>
      <c r="B932" s="488"/>
      <c r="C932" s="264" t="s">
        <v>887</v>
      </c>
      <c r="D932" s="302">
        <f>VLOOKUP(C932,MUNR[],3,FALSE)</f>
        <v>1.2</v>
      </c>
      <c r="E932" s="302">
        <f>VLOOKUP(C932,MUNR[],4,FALSE)</f>
        <v>1.3999999761581421</v>
      </c>
      <c r="F932" s="303">
        <f>VLOOKUP(C932,MUNR[],8,FALSE)</f>
        <v>1.29</v>
      </c>
    </row>
    <row r="933" spans="1:6" ht="16.5" thickTop="1" thickBot="1" x14ac:dyDescent="0.3">
      <c r="A933" s="493"/>
      <c r="B933" s="491"/>
      <c r="C933" s="265" t="s">
        <v>965</v>
      </c>
      <c r="D933" s="304">
        <f>VLOOKUP(C933,MUNR[],3,FALSE)</f>
        <v>1.2</v>
      </c>
      <c r="E933" s="304">
        <f>VLOOKUP(C933,MUNR[],4,FALSE)</f>
        <v>1.3999999761581421</v>
      </c>
      <c r="F933" s="305">
        <f>VLOOKUP(C933,MUNR[],8,FALSE)</f>
        <v>1.29</v>
      </c>
    </row>
    <row r="934" spans="1:6" ht="15.75" thickBot="1" x14ac:dyDescent="0.3">
      <c r="A934" s="493"/>
      <c r="B934" s="487" t="s">
        <v>252</v>
      </c>
      <c r="C934" s="268" t="s">
        <v>338</v>
      </c>
      <c r="D934" s="302">
        <f>VLOOKUP(C934,MUNR[],3,FALSE)</f>
        <v>1.2</v>
      </c>
      <c r="E934" s="302">
        <f>VLOOKUP(C934,MUNR[],4,FALSE)</f>
        <v>1.3999999761581421</v>
      </c>
      <c r="F934" s="303">
        <f>VLOOKUP(C934,MUNR[],8,FALSE)</f>
        <v>9.8000000000000007</v>
      </c>
    </row>
    <row r="935" spans="1:6" ht="16.5" thickTop="1" thickBot="1" x14ac:dyDescent="0.3">
      <c r="A935" s="493"/>
      <c r="B935" s="488"/>
      <c r="C935" s="264" t="s">
        <v>435</v>
      </c>
      <c r="D935" s="302">
        <f>VLOOKUP(C935,MUNR[],3,FALSE)</f>
        <v>1.2</v>
      </c>
      <c r="E935" s="302">
        <f>VLOOKUP(C935,MUNR[],4,FALSE)</f>
        <v>1.3999999761581421</v>
      </c>
      <c r="F935" s="303">
        <f>VLOOKUP(C935,MUNR[],8,FALSE)</f>
        <v>9.8000000000000007</v>
      </c>
    </row>
    <row r="936" spans="1:6" ht="16.5" thickTop="1" thickBot="1" x14ac:dyDescent="0.3">
      <c r="A936" s="493"/>
      <c r="B936" s="488"/>
      <c r="C936" s="264" t="s">
        <v>528</v>
      </c>
      <c r="D936" s="302">
        <f>VLOOKUP(C936,MUNR[],3,FALSE)</f>
        <v>1.2</v>
      </c>
      <c r="E936" s="302">
        <f>VLOOKUP(C936,MUNR[],4,FALSE)</f>
        <v>1.3999999761581421</v>
      </c>
      <c r="F936" s="303">
        <f>VLOOKUP(C936,MUNR[],8,FALSE)</f>
        <v>9.8000000000000007</v>
      </c>
    </row>
    <row r="937" spans="1:6" ht="16.5" thickTop="1" thickBot="1" x14ac:dyDescent="0.3">
      <c r="A937" s="493"/>
      <c r="B937" s="488"/>
      <c r="C937" s="264" t="s">
        <v>621</v>
      </c>
      <c r="D937" s="302">
        <f>VLOOKUP(C937,MUNR[],3,FALSE)</f>
        <v>1.2</v>
      </c>
      <c r="E937" s="302">
        <f>VLOOKUP(C937,MUNR[],4,FALSE)</f>
        <v>1.3999999761581421</v>
      </c>
      <c r="F937" s="303">
        <f>VLOOKUP(C937,MUNR[],8,FALSE)</f>
        <v>9.8000000000000007</v>
      </c>
    </row>
    <row r="938" spans="1:6" ht="16.5" thickTop="1" thickBot="1" x14ac:dyDescent="0.3">
      <c r="A938" s="493"/>
      <c r="B938" s="488"/>
      <c r="C938" s="264" t="s">
        <v>713</v>
      </c>
      <c r="D938" s="302">
        <f>VLOOKUP(C938,MUNR[],3,FALSE)</f>
        <v>1.2</v>
      </c>
      <c r="E938" s="302">
        <f>VLOOKUP(C938,MUNR[],4,FALSE)</f>
        <v>1.3999999761581421</v>
      </c>
      <c r="F938" s="303">
        <f>VLOOKUP(C938,MUNR[],8,FALSE)</f>
        <v>9.8000000000000007</v>
      </c>
    </row>
    <row r="939" spans="1:6" ht="16.5" thickTop="1" thickBot="1" x14ac:dyDescent="0.3">
      <c r="A939" s="493"/>
      <c r="B939" s="488"/>
      <c r="C939" s="264" t="s">
        <v>803</v>
      </c>
      <c r="D939" s="302">
        <f>VLOOKUP(C939,MUNR[],3,FALSE)</f>
        <v>1.2</v>
      </c>
      <c r="E939" s="302">
        <f>VLOOKUP(C939,MUNR[],4,FALSE)</f>
        <v>1.3999999761581421</v>
      </c>
      <c r="F939" s="303">
        <f>VLOOKUP(C939,MUNR[],8,FALSE)</f>
        <v>9.8000000000000007</v>
      </c>
    </row>
    <row r="940" spans="1:6" ht="16.5" thickTop="1" thickBot="1" x14ac:dyDescent="0.3">
      <c r="A940" s="493"/>
      <c r="B940" s="488"/>
      <c r="C940" s="264" t="s">
        <v>888</v>
      </c>
      <c r="D940" s="302">
        <f>VLOOKUP(C940,MUNR[],3,FALSE)</f>
        <v>1.2</v>
      </c>
      <c r="E940" s="302">
        <f>VLOOKUP(C940,MUNR[],4,FALSE)</f>
        <v>1.3999999761581421</v>
      </c>
      <c r="F940" s="303">
        <f>VLOOKUP(C940,MUNR[],8,FALSE)</f>
        <v>9.8000000000000007</v>
      </c>
    </row>
    <row r="941" spans="1:6" ht="16.5" thickTop="1" thickBot="1" x14ac:dyDescent="0.3">
      <c r="A941" s="493"/>
      <c r="B941" s="488"/>
      <c r="C941" s="264" t="s">
        <v>966</v>
      </c>
      <c r="D941" s="302">
        <f>VLOOKUP(C941,MUNR[],3,FALSE)</f>
        <v>1.2</v>
      </c>
      <c r="E941" s="302">
        <f>VLOOKUP(C941,MUNR[],4,FALSE)</f>
        <v>1.3999999761581421</v>
      </c>
      <c r="F941" s="303">
        <f>VLOOKUP(C941,MUNR[],8,FALSE)</f>
        <v>9.8000000000000007</v>
      </c>
    </row>
    <row r="942" spans="1:6" ht="16.5" thickTop="1" thickBot="1" x14ac:dyDescent="0.3">
      <c r="A942" s="493"/>
      <c r="B942" s="488"/>
      <c r="C942" s="264" t="s">
        <v>1039</v>
      </c>
      <c r="D942" s="302">
        <f>VLOOKUP(C942,MUNR[],3,FALSE)</f>
        <v>1.2</v>
      </c>
      <c r="E942" s="302">
        <f>VLOOKUP(C942,MUNR[],4,FALSE)</f>
        <v>1.3999999761581421</v>
      </c>
      <c r="F942" s="303">
        <f>VLOOKUP(C942,MUNR[],8,FALSE)</f>
        <v>9.8000000000000007</v>
      </c>
    </row>
    <row r="943" spans="1:6" ht="16.5" thickTop="1" thickBot="1" x14ac:dyDescent="0.3">
      <c r="A943" s="493"/>
      <c r="B943" s="488"/>
      <c r="C943" s="264" t="s">
        <v>1107</v>
      </c>
      <c r="D943" s="302">
        <f>VLOOKUP(C943,MUNR[],3,FALSE)</f>
        <v>1.2</v>
      </c>
      <c r="E943" s="302">
        <f>VLOOKUP(C943,MUNR[],4,FALSE)</f>
        <v>1.3999999761581421</v>
      </c>
      <c r="F943" s="303">
        <f>VLOOKUP(C943,MUNR[],8,FALSE)</f>
        <v>9.8000000000000007</v>
      </c>
    </row>
    <row r="944" spans="1:6" ht="16.5" thickTop="1" thickBot="1" x14ac:dyDescent="0.3">
      <c r="A944" s="493"/>
      <c r="B944" s="488"/>
      <c r="C944" s="264" t="s">
        <v>1165</v>
      </c>
      <c r="D944" s="302">
        <f>VLOOKUP(C944,MUNR[],3,FALSE)</f>
        <v>1.2</v>
      </c>
      <c r="E944" s="302">
        <f>VLOOKUP(C944,MUNR[],4,FALSE)</f>
        <v>1.3999999761581421</v>
      </c>
      <c r="F944" s="303">
        <f>VLOOKUP(C944,MUNR[],8,FALSE)</f>
        <v>9.8000000000000007</v>
      </c>
    </row>
    <row r="945" spans="1:6" ht="16.5" thickTop="1" thickBot="1" x14ac:dyDescent="0.3">
      <c r="A945" s="493"/>
      <c r="B945" s="489"/>
      <c r="C945" s="265" t="s">
        <v>1220</v>
      </c>
      <c r="D945" s="304">
        <f>VLOOKUP(C945,MUNR[],3,FALSE)</f>
        <v>1.2</v>
      </c>
      <c r="E945" s="304">
        <f>VLOOKUP(C945,MUNR[],4,FALSE)</f>
        <v>1.3999999761581421</v>
      </c>
      <c r="F945" s="303">
        <f>VLOOKUP(C945,MUNR[],8,FALSE)</f>
        <v>9.8000000000000007</v>
      </c>
    </row>
    <row r="946" spans="1:6" ht="15.75" thickBot="1" x14ac:dyDescent="0.3">
      <c r="A946" s="493"/>
      <c r="B946" s="490" t="s">
        <v>242</v>
      </c>
      <c r="C946" s="268" t="s">
        <v>339</v>
      </c>
      <c r="D946" s="302">
        <f>VLOOKUP(C946,MUNR[],3,FALSE)</f>
        <v>1.2</v>
      </c>
      <c r="E946" s="371">
        <f>VLOOKUP(C946,MUNR[],4,FALSE)</f>
        <v>1.3999999761581421</v>
      </c>
      <c r="F946" s="360">
        <f>VLOOKUP(C946,MUNR[],8,FALSE)</f>
        <v>29.69</v>
      </c>
    </row>
    <row r="947" spans="1:6" ht="16.5" thickTop="1" thickBot="1" x14ac:dyDescent="0.3">
      <c r="A947" s="493"/>
      <c r="B947" s="488"/>
      <c r="C947" s="264" t="s">
        <v>436</v>
      </c>
      <c r="D947" s="302">
        <f>VLOOKUP(C947,MUNR[],3,FALSE)</f>
        <v>1.2</v>
      </c>
      <c r="E947" s="371">
        <f>VLOOKUP(C947,MUNR[],4,FALSE)</f>
        <v>1.3999999761581421</v>
      </c>
      <c r="F947" s="303">
        <f>VLOOKUP(C947,MUNR[],8,FALSE)</f>
        <v>29.69</v>
      </c>
    </row>
    <row r="948" spans="1:6" ht="16.5" thickTop="1" thickBot="1" x14ac:dyDescent="0.3">
      <c r="A948" s="493"/>
      <c r="B948" s="488"/>
      <c r="C948" s="264" t="s">
        <v>529</v>
      </c>
      <c r="D948" s="302">
        <f>VLOOKUP(C948,MUNR[],3,FALSE)</f>
        <v>1.2</v>
      </c>
      <c r="E948" s="371">
        <f>VLOOKUP(C948,MUNR[],4,FALSE)</f>
        <v>1.3999999761581421</v>
      </c>
      <c r="F948" s="303">
        <f>VLOOKUP(C948,MUNR[],8,FALSE)</f>
        <v>29.69</v>
      </c>
    </row>
    <row r="949" spans="1:6" ht="16.5" thickTop="1" thickBot="1" x14ac:dyDescent="0.3">
      <c r="A949" s="493"/>
      <c r="B949" s="488"/>
      <c r="C949" s="264" t="s">
        <v>622</v>
      </c>
      <c r="D949" s="302">
        <f>VLOOKUP(C949,MUNR[],3,FALSE)</f>
        <v>1.2</v>
      </c>
      <c r="E949" s="371">
        <f>VLOOKUP(C949,MUNR[],4,FALSE)</f>
        <v>1.3999999761581421</v>
      </c>
      <c r="F949" s="303">
        <f>VLOOKUP(C949,MUNR[],8,FALSE)</f>
        <v>29.69</v>
      </c>
    </row>
    <row r="950" spans="1:6" ht="16.5" thickTop="1" thickBot="1" x14ac:dyDescent="0.3">
      <c r="A950" s="493"/>
      <c r="B950" s="488"/>
      <c r="C950" s="264" t="s">
        <v>714</v>
      </c>
      <c r="D950" s="302">
        <f>VLOOKUP(C950,MUNR[],3,FALSE)</f>
        <v>1.2</v>
      </c>
      <c r="E950" s="371">
        <f>VLOOKUP(C950,MUNR[],4,FALSE)</f>
        <v>1.3999999761581421</v>
      </c>
      <c r="F950" s="303">
        <f>VLOOKUP(C950,MUNR[],8,FALSE)</f>
        <v>29.69</v>
      </c>
    </row>
    <row r="951" spans="1:6" ht="16.5" thickTop="1" thickBot="1" x14ac:dyDescent="0.3">
      <c r="A951" s="493"/>
      <c r="B951" s="488"/>
      <c r="C951" s="264" t="s">
        <v>804</v>
      </c>
      <c r="D951" s="302">
        <f>VLOOKUP(C951,MUNR[],3,FALSE)</f>
        <v>1.2</v>
      </c>
      <c r="E951" s="371">
        <f>VLOOKUP(C951,MUNR[],4,FALSE)</f>
        <v>1.3999999761581421</v>
      </c>
      <c r="F951" s="303">
        <f>VLOOKUP(C951,MUNR[],8,FALSE)</f>
        <v>29.69</v>
      </c>
    </row>
    <row r="952" spans="1:6" ht="16.5" thickTop="1" thickBot="1" x14ac:dyDescent="0.3">
      <c r="A952" s="493"/>
      <c r="B952" s="488"/>
      <c r="C952" s="264" t="s">
        <v>889</v>
      </c>
      <c r="D952" s="302">
        <f>VLOOKUP(C952,MUNR[],3,FALSE)</f>
        <v>1.2</v>
      </c>
      <c r="E952" s="371">
        <f>VLOOKUP(C952,MUNR[],4,FALSE)</f>
        <v>1.3999999761581421</v>
      </c>
      <c r="F952" s="303">
        <f>VLOOKUP(C952,MUNR[],8,FALSE)</f>
        <v>29.69</v>
      </c>
    </row>
    <row r="953" spans="1:6" ht="16.5" thickTop="1" thickBot="1" x14ac:dyDescent="0.3">
      <c r="A953" s="493"/>
      <c r="B953" s="488"/>
      <c r="C953" s="264" t="s">
        <v>967</v>
      </c>
      <c r="D953" s="302">
        <f>VLOOKUP(C953,MUNR[],3,FALSE)</f>
        <v>1.2</v>
      </c>
      <c r="E953" s="371">
        <f>VLOOKUP(C953,MUNR[],4,FALSE)</f>
        <v>1.3999999761581421</v>
      </c>
      <c r="F953" s="303">
        <f>VLOOKUP(C953,MUNR[],8,FALSE)</f>
        <v>29.69</v>
      </c>
    </row>
    <row r="954" spans="1:6" ht="16.5" thickTop="1" thickBot="1" x14ac:dyDescent="0.3">
      <c r="A954" s="493"/>
      <c r="B954" s="488"/>
      <c r="C954" s="264" t="s">
        <v>1040</v>
      </c>
      <c r="D954" s="302">
        <f>VLOOKUP(C954,MUNR[],3,FALSE)</f>
        <v>1.2</v>
      </c>
      <c r="E954" s="371">
        <f>VLOOKUP(C954,MUNR[],4,FALSE)</f>
        <v>1.3999999761581421</v>
      </c>
      <c r="F954" s="303">
        <f>VLOOKUP(C954,MUNR[],8,FALSE)</f>
        <v>29.69</v>
      </c>
    </row>
    <row r="955" spans="1:6" ht="16.5" thickTop="1" thickBot="1" x14ac:dyDescent="0.3">
      <c r="A955" s="493"/>
      <c r="B955" s="488"/>
      <c r="C955" s="264" t="s">
        <v>1108</v>
      </c>
      <c r="D955" s="302">
        <f>VLOOKUP(C955,MUNR[],3,FALSE)</f>
        <v>1.2</v>
      </c>
      <c r="E955" s="371">
        <f>VLOOKUP(C955,MUNR[],4,FALSE)</f>
        <v>1.3999999761581421</v>
      </c>
      <c r="F955" s="303">
        <f>VLOOKUP(C955,MUNR[],8,FALSE)</f>
        <v>29.69</v>
      </c>
    </row>
    <row r="956" spans="1:6" ht="16.5" thickTop="1" thickBot="1" x14ac:dyDescent="0.3">
      <c r="A956" s="493"/>
      <c r="B956" s="488"/>
      <c r="C956" s="264" t="s">
        <v>1166</v>
      </c>
      <c r="D956" s="302">
        <f>VLOOKUP(C956,MUNR[],3,FALSE)</f>
        <v>1.2</v>
      </c>
      <c r="E956" s="371">
        <f>VLOOKUP(C956,MUNR[],4,FALSE)</f>
        <v>1.3999999761581421</v>
      </c>
      <c r="F956" s="303">
        <f>VLOOKUP(C956,MUNR[],8,FALSE)</f>
        <v>29.69</v>
      </c>
    </row>
    <row r="957" spans="1:6" ht="16.5" thickTop="1" thickBot="1" x14ac:dyDescent="0.3">
      <c r="A957" s="493"/>
      <c r="B957" s="488"/>
      <c r="C957" s="264" t="s">
        <v>1221</v>
      </c>
      <c r="D957" s="302">
        <f>VLOOKUP(C957,MUNR[],3,FALSE)</f>
        <v>1.2</v>
      </c>
      <c r="E957" s="371">
        <f>VLOOKUP(C957,MUNR[],4,FALSE)</f>
        <v>1.3999999761581421</v>
      </c>
      <c r="F957" s="303">
        <f>VLOOKUP(C957,MUNR[],8,FALSE)</f>
        <v>29.69</v>
      </c>
    </row>
    <row r="958" spans="1:6" ht="16.5" thickTop="1" thickBot="1" x14ac:dyDescent="0.3">
      <c r="A958" s="493"/>
      <c r="B958" s="488"/>
      <c r="C958" s="264" t="s">
        <v>1269</v>
      </c>
      <c r="D958" s="302">
        <f>VLOOKUP(C958,MUNR[],3,FALSE)</f>
        <v>1.2</v>
      </c>
      <c r="E958" s="371">
        <f>VLOOKUP(C958,MUNR[],4,FALSE)</f>
        <v>1.3999999761581421</v>
      </c>
      <c r="F958" s="303">
        <f>VLOOKUP(C958,MUNR[],8,FALSE)</f>
        <v>29.69</v>
      </c>
    </row>
    <row r="959" spans="1:6" ht="16.5" thickTop="1" thickBot="1" x14ac:dyDescent="0.3">
      <c r="A959" s="493"/>
      <c r="B959" s="488"/>
      <c r="C959" s="264" t="s">
        <v>1314</v>
      </c>
      <c r="D959" s="302">
        <f>VLOOKUP(C959,MUNR[],3,FALSE)</f>
        <v>1.2</v>
      </c>
      <c r="E959" s="371">
        <f>VLOOKUP(C959,MUNR[],4,FALSE)</f>
        <v>1.3999999761581421</v>
      </c>
      <c r="F959" s="303">
        <f>VLOOKUP(C959,MUNR[],8,FALSE)</f>
        <v>29.69</v>
      </c>
    </row>
    <row r="960" spans="1:6" ht="16.5" thickTop="1" thickBot="1" x14ac:dyDescent="0.3">
      <c r="A960" s="493"/>
      <c r="B960" s="488"/>
      <c r="C960" s="264" t="s">
        <v>1353</v>
      </c>
      <c r="D960" s="302">
        <f>VLOOKUP(C960,MUNR[],3,FALSE)</f>
        <v>1.2</v>
      </c>
      <c r="E960" s="371">
        <f>VLOOKUP(C960,MUNR[],4,FALSE)</f>
        <v>1.3999999761581421</v>
      </c>
      <c r="F960" s="303">
        <f>VLOOKUP(C960,MUNR[],8,FALSE)</f>
        <v>29.69</v>
      </c>
    </row>
    <row r="961" spans="1:6" ht="16.5" thickTop="1" thickBot="1" x14ac:dyDescent="0.3">
      <c r="A961" s="493"/>
      <c r="B961" s="488"/>
      <c r="C961" s="264" t="s">
        <v>1386</v>
      </c>
      <c r="D961" s="302">
        <f>VLOOKUP(C961,MUNR[],3,FALSE)</f>
        <v>1.2</v>
      </c>
      <c r="E961" s="371">
        <f>VLOOKUP(C961,MUNR[],4,FALSE)</f>
        <v>1.3999999761581421</v>
      </c>
      <c r="F961" s="303">
        <f>VLOOKUP(C961,MUNR[],8,FALSE)</f>
        <v>29.69</v>
      </c>
    </row>
    <row r="962" spans="1:6" ht="16.5" thickTop="1" thickBot="1" x14ac:dyDescent="0.3">
      <c r="A962" s="493"/>
      <c r="B962" s="491"/>
      <c r="C962" s="265" t="s">
        <v>1418</v>
      </c>
      <c r="D962" s="304">
        <f>VLOOKUP(C962,MUNR[],3,FALSE)</f>
        <v>1.2</v>
      </c>
      <c r="E962" s="372">
        <f>VLOOKUP(C962,MUNR[],4,FALSE)</f>
        <v>1.3999999761581421</v>
      </c>
      <c r="F962" s="305">
        <f>VLOOKUP(C962,MUNR[],8,FALSE)</f>
        <v>29.69</v>
      </c>
    </row>
    <row r="963" spans="1:6" ht="15.75" thickBot="1" x14ac:dyDescent="0.3">
      <c r="A963" s="493"/>
      <c r="B963" s="490" t="s">
        <v>254</v>
      </c>
      <c r="C963" s="268" t="s">
        <v>340</v>
      </c>
      <c r="D963" s="302">
        <f>VLOOKUP(C963,MUNR[],3,FALSE)</f>
        <v>1.2</v>
      </c>
      <c r="E963" s="302">
        <f>VLOOKUP(C963,MUNR[],4,FALSE)</f>
        <v>1.3999999761581421</v>
      </c>
      <c r="F963" s="303">
        <f>VLOOKUP(C963,MUNR[],8,FALSE)</f>
        <v>6.71</v>
      </c>
    </row>
    <row r="964" spans="1:6" ht="16.5" thickTop="1" thickBot="1" x14ac:dyDescent="0.3">
      <c r="A964" s="493"/>
      <c r="B964" s="488"/>
      <c r="C964" s="264" t="s">
        <v>437</v>
      </c>
      <c r="D964" s="302">
        <f>VLOOKUP(C964,MUNR[],3,FALSE)</f>
        <v>1.2</v>
      </c>
      <c r="E964" s="302">
        <f>VLOOKUP(C964,MUNR[],4,FALSE)</f>
        <v>1.3999999761581421</v>
      </c>
      <c r="F964" s="303">
        <f>VLOOKUP(C964,MUNR[],8,FALSE)</f>
        <v>6.71</v>
      </c>
    </row>
    <row r="965" spans="1:6" ht="16.5" thickTop="1" thickBot="1" x14ac:dyDescent="0.3">
      <c r="A965" s="493"/>
      <c r="B965" s="488"/>
      <c r="C965" s="264" t="s">
        <v>530</v>
      </c>
      <c r="D965" s="302">
        <f>VLOOKUP(C965,MUNR[],3,FALSE)</f>
        <v>1.2</v>
      </c>
      <c r="E965" s="302">
        <f>VLOOKUP(C965,MUNR[],4,FALSE)</f>
        <v>1.3999999761581421</v>
      </c>
      <c r="F965" s="303">
        <f>VLOOKUP(C965,MUNR[],8,FALSE)</f>
        <v>6.71</v>
      </c>
    </row>
    <row r="966" spans="1:6" ht="16.5" thickTop="1" thickBot="1" x14ac:dyDescent="0.3">
      <c r="A966" s="493"/>
      <c r="B966" s="488"/>
      <c r="C966" s="264" t="s">
        <v>623</v>
      </c>
      <c r="D966" s="302">
        <f>VLOOKUP(C966,MUNR[],3,FALSE)</f>
        <v>1.2</v>
      </c>
      <c r="E966" s="302">
        <f>VLOOKUP(C966,MUNR[],4,FALSE)</f>
        <v>1.3999999761581421</v>
      </c>
      <c r="F966" s="303">
        <f>VLOOKUP(C966,MUNR[],8,FALSE)</f>
        <v>6.71</v>
      </c>
    </row>
    <row r="967" spans="1:6" ht="16.5" thickTop="1" thickBot="1" x14ac:dyDescent="0.3">
      <c r="A967" s="493"/>
      <c r="B967" s="488"/>
      <c r="C967" s="264" t="s">
        <v>715</v>
      </c>
      <c r="D967" s="302">
        <f>VLOOKUP(C967,MUNR[],3,FALSE)</f>
        <v>1.2</v>
      </c>
      <c r="E967" s="302">
        <f>VLOOKUP(C967,MUNR[],4,FALSE)</f>
        <v>1.3999999761581421</v>
      </c>
      <c r="F967" s="303">
        <f>VLOOKUP(C967,MUNR[],8,FALSE)</f>
        <v>6.71</v>
      </c>
    </row>
    <row r="968" spans="1:6" ht="16.5" thickTop="1" thickBot="1" x14ac:dyDescent="0.3">
      <c r="A968" s="493"/>
      <c r="B968" s="488"/>
      <c r="C968" s="264" t="s">
        <v>805</v>
      </c>
      <c r="D968" s="302">
        <f>VLOOKUP(C968,MUNR[],3,FALSE)</f>
        <v>1.2</v>
      </c>
      <c r="E968" s="302">
        <f>VLOOKUP(C968,MUNR[],4,FALSE)</f>
        <v>1.3999999761581421</v>
      </c>
      <c r="F968" s="303">
        <f>VLOOKUP(C968,MUNR[],8,FALSE)</f>
        <v>6.71</v>
      </c>
    </row>
    <row r="969" spans="1:6" ht="16.5" thickTop="1" thickBot="1" x14ac:dyDescent="0.3">
      <c r="A969" s="493"/>
      <c r="B969" s="488"/>
      <c r="C969" s="264" t="s">
        <v>890</v>
      </c>
      <c r="D969" s="302">
        <f>VLOOKUP(C969,MUNR[],3,FALSE)</f>
        <v>1.2</v>
      </c>
      <c r="E969" s="302">
        <f>VLOOKUP(C969,MUNR[],4,FALSE)</f>
        <v>1.3999999761581421</v>
      </c>
      <c r="F969" s="303">
        <f>VLOOKUP(C969,MUNR[],8,FALSE)</f>
        <v>6.71</v>
      </c>
    </row>
    <row r="970" spans="1:6" ht="16.5" thickTop="1" thickBot="1" x14ac:dyDescent="0.3">
      <c r="A970" s="493"/>
      <c r="B970" s="491"/>
      <c r="C970" s="265" t="s">
        <v>968</v>
      </c>
      <c r="D970" s="304">
        <f>VLOOKUP(C970,MUNR[],3,FALSE)</f>
        <v>1.2</v>
      </c>
      <c r="E970" s="304">
        <f>VLOOKUP(C970,MUNR[],4,FALSE)</f>
        <v>1.3999999761581421</v>
      </c>
      <c r="F970" s="303">
        <f>VLOOKUP(C970,MUNR[],8,FALSE)</f>
        <v>6.71</v>
      </c>
    </row>
    <row r="971" spans="1:6" ht="15.75" thickBot="1" x14ac:dyDescent="0.3">
      <c r="A971" s="493"/>
      <c r="B971" s="487" t="s">
        <v>211</v>
      </c>
      <c r="C971" s="268" t="s">
        <v>341</v>
      </c>
      <c r="D971" s="302">
        <f>VLOOKUP(C971,MUNR[],3,FALSE)</f>
        <v>1.6</v>
      </c>
      <c r="E971" s="371">
        <f>VLOOKUP(C971,MUNR[],4,FALSE)</f>
        <v>1.6000000238418579</v>
      </c>
      <c r="F971" s="360">
        <f>VLOOKUP(C971,MUNR[],8,FALSE)</f>
        <v>28.13</v>
      </c>
    </row>
    <row r="972" spans="1:6" ht="16.5" thickTop="1" thickBot="1" x14ac:dyDescent="0.3">
      <c r="A972" s="493"/>
      <c r="B972" s="488"/>
      <c r="C972" s="264" t="s">
        <v>438</v>
      </c>
      <c r="D972" s="302">
        <f>VLOOKUP(C972,MUNR[],3,FALSE)</f>
        <v>1.6</v>
      </c>
      <c r="E972" s="371">
        <f>VLOOKUP(C972,MUNR[],4,FALSE)</f>
        <v>1.6000000238418579</v>
      </c>
      <c r="F972" s="303">
        <f>VLOOKUP(C972,MUNR[],8,FALSE)</f>
        <v>28.13</v>
      </c>
    </row>
    <row r="973" spans="1:6" ht="16.5" thickTop="1" thickBot="1" x14ac:dyDescent="0.3">
      <c r="A973" s="493"/>
      <c r="B973" s="488"/>
      <c r="C973" s="264" t="s">
        <v>531</v>
      </c>
      <c r="D973" s="302">
        <f>VLOOKUP(C973,MUNR[],3,FALSE)</f>
        <v>1.6</v>
      </c>
      <c r="E973" s="371">
        <f>VLOOKUP(C973,MUNR[],4,FALSE)</f>
        <v>1.6000000238418579</v>
      </c>
      <c r="F973" s="303">
        <f>VLOOKUP(C973,MUNR[],8,FALSE)</f>
        <v>28.13</v>
      </c>
    </row>
    <row r="974" spans="1:6" ht="16.5" thickTop="1" thickBot="1" x14ac:dyDescent="0.3">
      <c r="A974" s="493"/>
      <c r="B974" s="488"/>
      <c r="C974" s="264" t="s">
        <v>624</v>
      </c>
      <c r="D974" s="302">
        <f>VLOOKUP(C974,MUNR[],3,FALSE)</f>
        <v>1.6</v>
      </c>
      <c r="E974" s="371">
        <f>VLOOKUP(C974,MUNR[],4,FALSE)</f>
        <v>1.6000000238418579</v>
      </c>
      <c r="F974" s="303">
        <f>VLOOKUP(C974,MUNR[],8,FALSE)</f>
        <v>28.13</v>
      </c>
    </row>
    <row r="975" spans="1:6" ht="16.5" thickTop="1" thickBot="1" x14ac:dyDescent="0.3">
      <c r="A975" s="493"/>
      <c r="B975" s="488"/>
      <c r="C975" s="264" t="s">
        <v>716</v>
      </c>
      <c r="D975" s="302">
        <f>VLOOKUP(C975,MUNR[],3,FALSE)</f>
        <v>1.6</v>
      </c>
      <c r="E975" s="371">
        <f>VLOOKUP(C975,MUNR[],4,FALSE)</f>
        <v>1.6000000238418579</v>
      </c>
      <c r="F975" s="303">
        <f>VLOOKUP(C975,MUNR[],8,FALSE)</f>
        <v>28.13</v>
      </c>
    </row>
    <row r="976" spans="1:6" ht="16.5" thickTop="1" thickBot="1" x14ac:dyDescent="0.3">
      <c r="A976" s="493"/>
      <c r="B976" s="488"/>
      <c r="C976" s="264" t="s">
        <v>806</v>
      </c>
      <c r="D976" s="302">
        <f>VLOOKUP(C976,MUNR[],3,FALSE)</f>
        <v>1.6</v>
      </c>
      <c r="E976" s="371">
        <f>VLOOKUP(C976,MUNR[],4,FALSE)</f>
        <v>1.6000000238418579</v>
      </c>
      <c r="F976" s="303">
        <f>VLOOKUP(C976,MUNR[],8,FALSE)</f>
        <v>28.13</v>
      </c>
    </row>
    <row r="977" spans="1:6" ht="16.5" thickTop="1" thickBot="1" x14ac:dyDescent="0.3">
      <c r="A977" s="493"/>
      <c r="B977" s="488"/>
      <c r="C977" s="264" t="s">
        <v>891</v>
      </c>
      <c r="D977" s="302">
        <f>VLOOKUP(C977,MUNR[],3,FALSE)</f>
        <v>1.6</v>
      </c>
      <c r="E977" s="371">
        <f>VLOOKUP(C977,MUNR[],4,FALSE)</f>
        <v>1.6000000238418579</v>
      </c>
      <c r="F977" s="303">
        <f>VLOOKUP(C977,MUNR[],8,FALSE)</f>
        <v>28.13</v>
      </c>
    </row>
    <row r="978" spans="1:6" ht="16.5" thickTop="1" thickBot="1" x14ac:dyDescent="0.3">
      <c r="A978" s="493"/>
      <c r="B978" s="488"/>
      <c r="C978" s="264" t="s">
        <v>969</v>
      </c>
      <c r="D978" s="302">
        <f>VLOOKUP(C978,MUNR[],3,FALSE)</f>
        <v>1.6</v>
      </c>
      <c r="E978" s="371">
        <f>VLOOKUP(C978,MUNR[],4,FALSE)</f>
        <v>1.6000000238418579</v>
      </c>
      <c r="F978" s="303">
        <f>VLOOKUP(C978,MUNR[],8,FALSE)</f>
        <v>28.13</v>
      </c>
    </row>
    <row r="979" spans="1:6" ht="16.5" thickTop="1" thickBot="1" x14ac:dyDescent="0.3">
      <c r="A979" s="493"/>
      <c r="B979" s="488"/>
      <c r="C979" s="264" t="s">
        <v>1041</v>
      </c>
      <c r="D979" s="302">
        <f>VLOOKUP(C979,MUNR[],3,FALSE)</f>
        <v>1.6</v>
      </c>
      <c r="E979" s="371">
        <f>VLOOKUP(C979,MUNR[],4,FALSE)</f>
        <v>1.6000000238418579</v>
      </c>
      <c r="F979" s="303">
        <f>VLOOKUP(C979,MUNR[],8,FALSE)</f>
        <v>28.13</v>
      </c>
    </row>
    <row r="980" spans="1:6" ht="16.5" thickTop="1" thickBot="1" x14ac:dyDescent="0.3">
      <c r="A980" s="493"/>
      <c r="B980" s="488"/>
      <c r="C980" s="264" t="s">
        <v>1109</v>
      </c>
      <c r="D980" s="302">
        <f>VLOOKUP(C980,MUNR[],3,FALSE)</f>
        <v>1.6</v>
      </c>
      <c r="E980" s="371">
        <f>VLOOKUP(C980,MUNR[],4,FALSE)</f>
        <v>1.6000000238418579</v>
      </c>
      <c r="F980" s="303">
        <f>VLOOKUP(C980,MUNR[],8,FALSE)</f>
        <v>28.13</v>
      </c>
    </row>
    <row r="981" spans="1:6" ht="16.5" thickTop="1" thickBot="1" x14ac:dyDescent="0.3">
      <c r="A981" s="493"/>
      <c r="B981" s="488"/>
      <c r="C981" s="264" t="s">
        <v>1167</v>
      </c>
      <c r="D981" s="302">
        <f>VLOOKUP(C981,MUNR[],3,FALSE)</f>
        <v>1.6</v>
      </c>
      <c r="E981" s="371">
        <f>VLOOKUP(C981,MUNR[],4,FALSE)</f>
        <v>1.6000000238418579</v>
      </c>
      <c r="F981" s="303">
        <f>VLOOKUP(C981,MUNR[],8,FALSE)</f>
        <v>28.13</v>
      </c>
    </row>
    <row r="982" spans="1:6" ht="16.5" thickTop="1" thickBot="1" x14ac:dyDescent="0.3">
      <c r="A982" s="493"/>
      <c r="B982" s="488"/>
      <c r="C982" s="264" t="s">
        <v>1222</v>
      </c>
      <c r="D982" s="302">
        <f>VLOOKUP(C982,MUNR[],3,FALSE)</f>
        <v>1.6</v>
      </c>
      <c r="E982" s="371">
        <f>VLOOKUP(C982,MUNR[],4,FALSE)</f>
        <v>1.6000000238418579</v>
      </c>
      <c r="F982" s="303">
        <f>VLOOKUP(C982,MUNR[],8,FALSE)</f>
        <v>28.13</v>
      </c>
    </row>
    <row r="983" spans="1:6" ht="16.5" thickTop="1" thickBot="1" x14ac:dyDescent="0.3">
      <c r="A983" s="493"/>
      <c r="B983" s="488"/>
      <c r="C983" s="264" t="s">
        <v>1270</v>
      </c>
      <c r="D983" s="302">
        <f>VLOOKUP(C983,MUNR[],3,FALSE)</f>
        <v>1.6</v>
      </c>
      <c r="E983" s="371">
        <f>VLOOKUP(C983,MUNR[],4,FALSE)</f>
        <v>1.6000000238418579</v>
      </c>
      <c r="F983" s="303">
        <f>VLOOKUP(C983,MUNR[],8,FALSE)</f>
        <v>28.13</v>
      </c>
    </row>
    <row r="984" spans="1:6" ht="16.5" thickTop="1" thickBot="1" x14ac:dyDescent="0.3">
      <c r="A984" s="493"/>
      <c r="B984" s="489"/>
      <c r="C984" s="265" t="s">
        <v>1315</v>
      </c>
      <c r="D984" s="304">
        <f>VLOOKUP(C984,MUNR[],3,FALSE)</f>
        <v>1.6</v>
      </c>
      <c r="E984" s="372">
        <f>VLOOKUP(C984,MUNR[],4,FALSE)</f>
        <v>1.6000000238418579</v>
      </c>
      <c r="F984" s="305">
        <f>VLOOKUP(C984,MUNR[],8,FALSE)</f>
        <v>28.13</v>
      </c>
    </row>
    <row r="985" spans="1:6" ht="15.75" thickBot="1" x14ac:dyDescent="0.3">
      <c r="A985" s="493"/>
      <c r="B985" s="490" t="s">
        <v>196</v>
      </c>
      <c r="C985" s="268" t="s">
        <v>342</v>
      </c>
      <c r="D985" s="302">
        <f>VLOOKUP(C985,MUNR[],3,FALSE)</f>
        <v>1.6</v>
      </c>
      <c r="E985" s="302">
        <f>VLOOKUP(C985,MUNR[],4,FALSE)</f>
        <v>1.6000000238418579</v>
      </c>
      <c r="F985" s="303">
        <f>VLOOKUP(C985,MUNR[],8,FALSE)</f>
        <v>17.420000000000002</v>
      </c>
    </row>
    <row r="986" spans="1:6" ht="16.5" thickTop="1" thickBot="1" x14ac:dyDescent="0.3">
      <c r="A986" s="493"/>
      <c r="B986" s="488"/>
      <c r="C986" s="264" t="s">
        <v>439</v>
      </c>
      <c r="D986" s="302">
        <f>VLOOKUP(C986,MUNR[],3,FALSE)</f>
        <v>1.6</v>
      </c>
      <c r="E986" s="302">
        <f>VLOOKUP(C986,MUNR[],4,FALSE)</f>
        <v>1.6000000238418579</v>
      </c>
      <c r="F986" s="303">
        <f>VLOOKUP(C986,MUNR[],8,FALSE)</f>
        <v>17.420000000000002</v>
      </c>
    </row>
    <row r="987" spans="1:6" ht="16.5" thickTop="1" thickBot="1" x14ac:dyDescent="0.3">
      <c r="A987" s="493"/>
      <c r="B987" s="488"/>
      <c r="C987" s="264" t="s">
        <v>532</v>
      </c>
      <c r="D987" s="302">
        <f>VLOOKUP(C987,MUNR[],3,FALSE)</f>
        <v>1.6</v>
      </c>
      <c r="E987" s="302">
        <f>VLOOKUP(C987,MUNR[],4,FALSE)</f>
        <v>1.6000000238418579</v>
      </c>
      <c r="F987" s="303">
        <f>VLOOKUP(C987,MUNR[],8,FALSE)</f>
        <v>17.420000000000002</v>
      </c>
    </row>
    <row r="988" spans="1:6" ht="16.5" thickTop="1" thickBot="1" x14ac:dyDescent="0.3">
      <c r="A988" s="493"/>
      <c r="B988" s="488"/>
      <c r="C988" s="264" t="s">
        <v>625</v>
      </c>
      <c r="D988" s="302">
        <f>VLOOKUP(C988,MUNR[],3,FALSE)</f>
        <v>1.6</v>
      </c>
      <c r="E988" s="302">
        <f>VLOOKUP(C988,MUNR[],4,FALSE)</f>
        <v>1.6000000238418579</v>
      </c>
      <c r="F988" s="303">
        <f>VLOOKUP(C988,MUNR[],8,FALSE)</f>
        <v>17.420000000000002</v>
      </c>
    </row>
    <row r="989" spans="1:6" ht="16.5" thickTop="1" thickBot="1" x14ac:dyDescent="0.3">
      <c r="A989" s="493"/>
      <c r="B989" s="488"/>
      <c r="C989" s="264" t="s">
        <v>717</v>
      </c>
      <c r="D989" s="302">
        <f>VLOOKUP(C989,MUNR[],3,FALSE)</f>
        <v>1.6</v>
      </c>
      <c r="E989" s="302">
        <f>VLOOKUP(C989,MUNR[],4,FALSE)</f>
        <v>1.6000000238418579</v>
      </c>
      <c r="F989" s="303">
        <f>VLOOKUP(C989,MUNR[],8,FALSE)</f>
        <v>17.420000000000002</v>
      </c>
    </row>
    <row r="990" spans="1:6" ht="16.5" thickTop="1" thickBot="1" x14ac:dyDescent="0.3">
      <c r="A990" s="493"/>
      <c r="B990" s="488"/>
      <c r="C990" s="264" t="s">
        <v>807</v>
      </c>
      <c r="D990" s="302">
        <f>VLOOKUP(C990,MUNR[],3,FALSE)</f>
        <v>1.6</v>
      </c>
      <c r="E990" s="302">
        <f>VLOOKUP(C990,MUNR[],4,FALSE)</f>
        <v>1.6000000238418579</v>
      </c>
      <c r="F990" s="303">
        <f>VLOOKUP(C990,MUNR[],8,FALSE)</f>
        <v>17.420000000000002</v>
      </c>
    </row>
    <row r="991" spans="1:6" ht="16.5" thickTop="1" thickBot="1" x14ac:dyDescent="0.3">
      <c r="A991" s="493"/>
      <c r="B991" s="488"/>
      <c r="C991" s="264" t="s">
        <v>892</v>
      </c>
      <c r="D991" s="302">
        <f>VLOOKUP(C991,MUNR[],3,FALSE)</f>
        <v>1.6</v>
      </c>
      <c r="E991" s="302">
        <f>VLOOKUP(C991,MUNR[],4,FALSE)</f>
        <v>1.6000000238418579</v>
      </c>
      <c r="F991" s="303">
        <f>VLOOKUP(C991,MUNR[],8,FALSE)</f>
        <v>17.420000000000002</v>
      </c>
    </row>
    <row r="992" spans="1:6" ht="16.5" thickTop="1" thickBot="1" x14ac:dyDescent="0.3">
      <c r="A992" s="493"/>
      <c r="B992" s="488"/>
      <c r="C992" s="264" t="s">
        <v>970</v>
      </c>
      <c r="D992" s="302">
        <f>VLOOKUP(C992,MUNR[],3,FALSE)</f>
        <v>1.6</v>
      </c>
      <c r="E992" s="302">
        <f>VLOOKUP(C992,MUNR[],4,FALSE)</f>
        <v>1.6000000238418579</v>
      </c>
      <c r="F992" s="303">
        <f>VLOOKUP(C992,MUNR[],8,FALSE)</f>
        <v>17.420000000000002</v>
      </c>
    </row>
    <row r="993" spans="1:6" ht="16.5" thickTop="1" thickBot="1" x14ac:dyDescent="0.3">
      <c r="A993" s="493"/>
      <c r="B993" s="488"/>
      <c r="C993" s="264" t="s">
        <v>1042</v>
      </c>
      <c r="D993" s="302">
        <f>VLOOKUP(C993,MUNR[],3,FALSE)</f>
        <v>1.6</v>
      </c>
      <c r="E993" s="302">
        <f>VLOOKUP(C993,MUNR[],4,FALSE)</f>
        <v>1.6000000238418579</v>
      </c>
      <c r="F993" s="303">
        <f>VLOOKUP(C993,MUNR[],8,FALSE)</f>
        <v>17.420000000000002</v>
      </c>
    </row>
    <row r="994" spans="1:6" ht="16.5" thickTop="1" thickBot="1" x14ac:dyDescent="0.3">
      <c r="A994" s="493"/>
      <c r="B994" s="488"/>
      <c r="C994" s="264" t="s">
        <v>1110</v>
      </c>
      <c r="D994" s="302">
        <f>VLOOKUP(C994,MUNR[],3,FALSE)</f>
        <v>1.6</v>
      </c>
      <c r="E994" s="302">
        <f>VLOOKUP(C994,MUNR[],4,FALSE)</f>
        <v>1.6000000238418579</v>
      </c>
      <c r="F994" s="303">
        <f>VLOOKUP(C994,MUNR[],8,FALSE)</f>
        <v>17.420000000000002</v>
      </c>
    </row>
    <row r="995" spans="1:6" ht="16.5" thickTop="1" thickBot="1" x14ac:dyDescent="0.3">
      <c r="A995" s="493"/>
      <c r="B995" s="488"/>
      <c r="C995" s="264" t="s">
        <v>1168</v>
      </c>
      <c r="D995" s="302">
        <f>VLOOKUP(C995,MUNR[],3,FALSE)</f>
        <v>1.6</v>
      </c>
      <c r="E995" s="302">
        <f>VLOOKUP(C995,MUNR[],4,FALSE)</f>
        <v>1.6000000238418579</v>
      </c>
      <c r="F995" s="303">
        <f>VLOOKUP(C995,MUNR[],8,FALSE)</f>
        <v>17.420000000000002</v>
      </c>
    </row>
    <row r="996" spans="1:6" ht="16.5" thickTop="1" thickBot="1" x14ac:dyDescent="0.3">
      <c r="A996" s="493"/>
      <c r="B996" s="488"/>
      <c r="C996" s="264" t="s">
        <v>1223</v>
      </c>
      <c r="D996" s="302">
        <f>VLOOKUP(C996,MUNR[],3,FALSE)</f>
        <v>1.6</v>
      </c>
      <c r="E996" s="302">
        <f>VLOOKUP(C996,MUNR[],4,FALSE)</f>
        <v>1.6000000238418579</v>
      </c>
      <c r="F996" s="303">
        <f>VLOOKUP(C996,MUNR[],8,FALSE)</f>
        <v>17.420000000000002</v>
      </c>
    </row>
    <row r="997" spans="1:6" ht="16.5" thickTop="1" thickBot="1" x14ac:dyDescent="0.3">
      <c r="A997" s="493"/>
      <c r="B997" s="491"/>
      <c r="C997" s="265" t="s">
        <v>1271</v>
      </c>
      <c r="D997" s="304">
        <f>VLOOKUP(C997,MUNR[],3,FALSE)</f>
        <v>1.6</v>
      </c>
      <c r="E997" s="304">
        <f>VLOOKUP(C997,MUNR[],4,FALSE)</f>
        <v>1.6000000238418579</v>
      </c>
      <c r="F997" s="303">
        <f>VLOOKUP(C997,MUNR[],8,FALSE)</f>
        <v>17.420000000000002</v>
      </c>
    </row>
    <row r="998" spans="1:6" ht="15.75" thickBot="1" x14ac:dyDescent="0.3">
      <c r="A998" s="493"/>
      <c r="B998" s="490" t="s">
        <v>247</v>
      </c>
      <c r="C998" s="268" t="s">
        <v>343</v>
      </c>
      <c r="D998" s="302">
        <f>VLOOKUP(C998,MUNR[],3,FALSE)</f>
        <v>2</v>
      </c>
      <c r="E998" s="371">
        <f>VLOOKUP(C998,MUNR[],4,FALSE)</f>
        <v>2</v>
      </c>
      <c r="F998" s="360">
        <f>VLOOKUP(C998,MUNR[],8,FALSE)</f>
        <v>43.26</v>
      </c>
    </row>
    <row r="999" spans="1:6" ht="16.5" thickTop="1" thickBot="1" x14ac:dyDescent="0.3">
      <c r="A999" s="493"/>
      <c r="B999" s="488"/>
      <c r="C999" s="264" t="s">
        <v>440</v>
      </c>
      <c r="D999" s="302">
        <f>VLOOKUP(C999,MUNR[],3,FALSE)</f>
        <v>2</v>
      </c>
      <c r="E999" s="371">
        <f>VLOOKUP(C999,MUNR[],4,FALSE)</f>
        <v>2</v>
      </c>
      <c r="F999" s="303">
        <f>VLOOKUP(C999,MUNR[],8,FALSE)</f>
        <v>43.26</v>
      </c>
    </row>
    <row r="1000" spans="1:6" ht="16.5" thickTop="1" thickBot="1" x14ac:dyDescent="0.3">
      <c r="A1000" s="493"/>
      <c r="B1000" s="488"/>
      <c r="C1000" s="264" t="s">
        <v>533</v>
      </c>
      <c r="D1000" s="302">
        <f>VLOOKUP(C1000,MUNR[],3,FALSE)</f>
        <v>2</v>
      </c>
      <c r="E1000" s="371">
        <f>VLOOKUP(C1000,MUNR[],4,FALSE)</f>
        <v>2</v>
      </c>
      <c r="F1000" s="303">
        <f>VLOOKUP(C1000,MUNR[],8,FALSE)</f>
        <v>43.26</v>
      </c>
    </row>
    <row r="1001" spans="1:6" ht="16.5" thickTop="1" thickBot="1" x14ac:dyDescent="0.3">
      <c r="A1001" s="493"/>
      <c r="B1001" s="488"/>
      <c r="C1001" s="264" t="s">
        <v>626</v>
      </c>
      <c r="D1001" s="302">
        <f>VLOOKUP(C1001,MUNR[],3,FALSE)</f>
        <v>2</v>
      </c>
      <c r="E1001" s="371">
        <f>VLOOKUP(C1001,MUNR[],4,FALSE)</f>
        <v>2</v>
      </c>
      <c r="F1001" s="303">
        <f>VLOOKUP(C1001,MUNR[],8,FALSE)</f>
        <v>43.26</v>
      </c>
    </row>
    <row r="1002" spans="1:6" ht="16.5" thickTop="1" thickBot="1" x14ac:dyDescent="0.3">
      <c r="A1002" s="493"/>
      <c r="B1002" s="491"/>
      <c r="C1002" s="265" t="s">
        <v>718</v>
      </c>
      <c r="D1002" s="304">
        <f>VLOOKUP(C1002,MUNR[],3,FALSE)</f>
        <v>2</v>
      </c>
      <c r="E1002" s="372">
        <f>VLOOKUP(C1002,MUNR[],4,FALSE)</f>
        <v>2</v>
      </c>
      <c r="F1002" s="305">
        <f>VLOOKUP(C1002,MUNR[],8,FALSE)</f>
        <v>43.26</v>
      </c>
    </row>
    <row r="1003" spans="1:6" ht="22.5" customHeight="1" thickBot="1" x14ac:dyDescent="0.3">
      <c r="A1003" s="493"/>
      <c r="B1003" s="490" t="s">
        <v>250</v>
      </c>
      <c r="C1003" s="268" t="s">
        <v>344</v>
      </c>
      <c r="D1003" s="302">
        <f>VLOOKUP(C1003,MUNR[],3,FALSE)</f>
        <v>1.6</v>
      </c>
      <c r="E1003" s="302">
        <f>VLOOKUP(C1003,MUNR[],4,FALSE)</f>
        <v>1.6000000238418579</v>
      </c>
      <c r="F1003" s="303">
        <f>VLOOKUP(C1003,MUNR[],8,FALSE)</f>
        <v>15.13</v>
      </c>
    </row>
    <row r="1004" spans="1:6" ht="16.5" thickTop="1" thickBot="1" x14ac:dyDescent="0.3">
      <c r="A1004" s="493"/>
      <c r="B1004" s="488"/>
      <c r="C1004" s="264" t="s">
        <v>441</v>
      </c>
      <c r="D1004" s="302">
        <f>VLOOKUP(C1004,MUNR[],3,FALSE)</f>
        <v>1.6</v>
      </c>
      <c r="E1004" s="302">
        <f>VLOOKUP(C1004,MUNR[],4,FALSE)</f>
        <v>1.6000000238418579</v>
      </c>
      <c r="F1004" s="303">
        <f>VLOOKUP(C1004,MUNR[],8,FALSE)</f>
        <v>15.13</v>
      </c>
    </row>
    <row r="1005" spans="1:6" ht="16.5" thickTop="1" thickBot="1" x14ac:dyDescent="0.3">
      <c r="A1005" s="493"/>
      <c r="B1005" s="488"/>
      <c r="C1005" s="264" t="s">
        <v>534</v>
      </c>
      <c r="D1005" s="302">
        <f>VLOOKUP(C1005,MUNR[],3,FALSE)</f>
        <v>1.6</v>
      </c>
      <c r="E1005" s="302">
        <f>VLOOKUP(C1005,MUNR[],4,FALSE)</f>
        <v>1.6000000238418579</v>
      </c>
      <c r="F1005" s="303">
        <f>VLOOKUP(C1005,MUNR[],8,FALSE)</f>
        <v>15.13</v>
      </c>
    </row>
    <row r="1006" spans="1:6" ht="16.5" thickTop="1" thickBot="1" x14ac:dyDescent="0.3">
      <c r="A1006" s="493"/>
      <c r="B1006" s="488"/>
      <c r="C1006" s="264" t="s">
        <v>627</v>
      </c>
      <c r="D1006" s="302">
        <f>VLOOKUP(C1006,MUNR[],3,FALSE)</f>
        <v>1.6</v>
      </c>
      <c r="E1006" s="302">
        <f>VLOOKUP(C1006,MUNR[],4,FALSE)</f>
        <v>1.6000000238418579</v>
      </c>
      <c r="F1006" s="303">
        <f>VLOOKUP(C1006,MUNR[],8,FALSE)</f>
        <v>15.13</v>
      </c>
    </row>
    <row r="1007" spans="1:6" ht="16.5" thickTop="1" thickBot="1" x14ac:dyDescent="0.3">
      <c r="A1007" s="493"/>
      <c r="B1007" s="488"/>
      <c r="C1007" s="264" t="s">
        <v>719</v>
      </c>
      <c r="D1007" s="302">
        <f>VLOOKUP(C1007,MUNR[],3,FALSE)</f>
        <v>1.6</v>
      </c>
      <c r="E1007" s="302">
        <f>VLOOKUP(C1007,MUNR[],4,FALSE)</f>
        <v>1.6000000238418579</v>
      </c>
      <c r="F1007" s="303">
        <f>VLOOKUP(C1007,MUNR[],8,FALSE)</f>
        <v>15.13</v>
      </c>
    </row>
    <row r="1008" spans="1:6" ht="16.5" thickTop="1" thickBot="1" x14ac:dyDescent="0.3">
      <c r="A1008" s="493"/>
      <c r="B1008" s="491"/>
      <c r="C1008" s="265" t="s">
        <v>808</v>
      </c>
      <c r="D1008" s="304">
        <f>VLOOKUP(C1008,MUNR[],3,FALSE)</f>
        <v>1.6</v>
      </c>
      <c r="E1008" s="304">
        <f>VLOOKUP(C1008,MUNR[],4,FALSE)</f>
        <v>1.6000000238418579</v>
      </c>
      <c r="F1008" s="303">
        <f>VLOOKUP(C1008,MUNR[],8,FALSE)</f>
        <v>15.13</v>
      </c>
    </row>
    <row r="1009" spans="1:6" ht="15.75" thickBot="1" x14ac:dyDescent="0.3">
      <c r="A1009" s="493"/>
      <c r="B1009" s="487" t="s">
        <v>253</v>
      </c>
      <c r="C1009" s="268" t="s">
        <v>345</v>
      </c>
      <c r="D1009" s="302">
        <f>VLOOKUP(C1009,MUNR[],3,FALSE)</f>
        <v>2</v>
      </c>
      <c r="E1009" s="302">
        <f>VLOOKUP(C1009,MUNR[],4,FALSE)</f>
        <v>2</v>
      </c>
      <c r="F1009" s="360">
        <f>VLOOKUP(C1009,MUNR[],8,FALSE)</f>
        <v>22.52</v>
      </c>
    </row>
    <row r="1010" spans="1:6" ht="16.5" thickTop="1" thickBot="1" x14ac:dyDescent="0.3">
      <c r="A1010" s="493"/>
      <c r="B1010" s="488"/>
      <c r="C1010" s="264" t="s">
        <v>442</v>
      </c>
      <c r="D1010" s="302">
        <f>VLOOKUP(C1010,MUNR[],3,FALSE)</f>
        <v>2</v>
      </c>
      <c r="E1010" s="302">
        <f>VLOOKUP(C1010,MUNR[],4,FALSE)</f>
        <v>2</v>
      </c>
      <c r="F1010" s="303">
        <f>VLOOKUP(C1010,MUNR[],8,FALSE)</f>
        <v>22.52</v>
      </c>
    </row>
    <row r="1011" spans="1:6" ht="16.5" thickTop="1" thickBot="1" x14ac:dyDescent="0.3">
      <c r="A1011" s="493"/>
      <c r="B1011" s="488"/>
      <c r="C1011" s="264" t="s">
        <v>535</v>
      </c>
      <c r="D1011" s="302">
        <f>VLOOKUP(C1011,MUNR[],3,FALSE)</f>
        <v>2</v>
      </c>
      <c r="E1011" s="302">
        <f>VLOOKUP(C1011,MUNR[],4,FALSE)</f>
        <v>2</v>
      </c>
      <c r="F1011" s="303">
        <f>VLOOKUP(C1011,MUNR[],8,FALSE)</f>
        <v>22.52</v>
      </c>
    </row>
    <row r="1012" spans="1:6" ht="16.5" thickTop="1" thickBot="1" x14ac:dyDescent="0.3">
      <c r="A1012" s="493"/>
      <c r="B1012" s="488"/>
      <c r="C1012" s="264" t="s">
        <v>628</v>
      </c>
      <c r="D1012" s="302">
        <f>VLOOKUP(C1012,MUNR[],3,FALSE)</f>
        <v>2</v>
      </c>
      <c r="E1012" s="302">
        <f>VLOOKUP(C1012,MUNR[],4,FALSE)</f>
        <v>2</v>
      </c>
      <c r="F1012" s="303">
        <f>VLOOKUP(C1012,MUNR[],8,FALSE)</f>
        <v>22.52</v>
      </c>
    </row>
    <row r="1013" spans="1:6" ht="16.5" thickTop="1" thickBot="1" x14ac:dyDescent="0.3">
      <c r="A1013" s="493"/>
      <c r="B1013" s="488"/>
      <c r="C1013" s="264" t="s">
        <v>720</v>
      </c>
      <c r="D1013" s="302">
        <f>VLOOKUP(C1013,MUNR[],3,FALSE)</f>
        <v>2</v>
      </c>
      <c r="E1013" s="302">
        <f>VLOOKUP(C1013,MUNR[],4,FALSE)</f>
        <v>2</v>
      </c>
      <c r="F1013" s="303">
        <f>VLOOKUP(C1013,MUNR[],8,FALSE)</f>
        <v>22.52</v>
      </c>
    </row>
    <row r="1014" spans="1:6" ht="16.5" thickTop="1" thickBot="1" x14ac:dyDescent="0.3">
      <c r="A1014" s="493"/>
      <c r="B1014" s="488"/>
      <c r="C1014" s="264" t="s">
        <v>809</v>
      </c>
      <c r="D1014" s="302">
        <f>VLOOKUP(C1014,MUNR[],3,FALSE)</f>
        <v>2</v>
      </c>
      <c r="E1014" s="302">
        <f>VLOOKUP(C1014,MUNR[],4,FALSE)</f>
        <v>2</v>
      </c>
      <c r="F1014" s="303">
        <f>VLOOKUP(C1014,MUNR[],8,FALSE)</f>
        <v>22.52</v>
      </c>
    </row>
    <row r="1015" spans="1:6" ht="16.5" thickTop="1" thickBot="1" x14ac:dyDescent="0.3">
      <c r="A1015" s="493"/>
      <c r="B1015" s="488"/>
      <c r="C1015" s="264" t="s">
        <v>893</v>
      </c>
      <c r="D1015" s="302">
        <f>VLOOKUP(C1015,MUNR[],3,FALSE)</f>
        <v>2</v>
      </c>
      <c r="E1015" s="302">
        <f>VLOOKUP(C1015,MUNR[],4,FALSE)</f>
        <v>2</v>
      </c>
      <c r="F1015" s="303">
        <f>VLOOKUP(C1015,MUNR[],8,FALSE)</f>
        <v>22.52</v>
      </c>
    </row>
    <row r="1016" spans="1:6" ht="16.5" thickTop="1" thickBot="1" x14ac:dyDescent="0.3">
      <c r="A1016" s="493"/>
      <c r="B1016" s="488"/>
      <c r="C1016" s="264" t="s">
        <v>971</v>
      </c>
      <c r="D1016" s="302">
        <f>VLOOKUP(C1016,MUNR[],3,FALSE)</f>
        <v>2</v>
      </c>
      <c r="E1016" s="302">
        <f>VLOOKUP(C1016,MUNR[],4,FALSE)</f>
        <v>2</v>
      </c>
      <c r="F1016" s="303">
        <f>VLOOKUP(C1016,MUNR[],8,FALSE)</f>
        <v>22.52</v>
      </c>
    </row>
    <row r="1017" spans="1:6" ht="16.5" thickTop="1" thickBot="1" x14ac:dyDescent="0.3">
      <c r="A1017" s="493"/>
      <c r="B1017" s="488"/>
      <c r="C1017" s="264" t="s">
        <v>1043</v>
      </c>
      <c r="D1017" s="302">
        <f>VLOOKUP(C1017,MUNR[],3,FALSE)</f>
        <v>2</v>
      </c>
      <c r="E1017" s="302">
        <f>VLOOKUP(C1017,MUNR[],4,FALSE)</f>
        <v>2</v>
      </c>
      <c r="F1017" s="303">
        <f>VLOOKUP(C1017,MUNR[],8,FALSE)</f>
        <v>22.52</v>
      </c>
    </row>
    <row r="1018" spans="1:6" ht="16.5" thickTop="1" thickBot="1" x14ac:dyDescent="0.3">
      <c r="A1018" s="493"/>
      <c r="B1018" s="488"/>
      <c r="C1018" s="264" t="s">
        <v>1111</v>
      </c>
      <c r="D1018" s="302">
        <f>VLOOKUP(C1018,MUNR[],3,FALSE)</f>
        <v>2</v>
      </c>
      <c r="E1018" s="302">
        <f>VLOOKUP(C1018,MUNR[],4,FALSE)</f>
        <v>2</v>
      </c>
      <c r="F1018" s="303">
        <f>VLOOKUP(C1018,MUNR[],8,FALSE)</f>
        <v>22.52</v>
      </c>
    </row>
    <row r="1019" spans="1:6" ht="16.5" thickTop="1" thickBot="1" x14ac:dyDescent="0.3">
      <c r="A1019" s="493"/>
      <c r="B1019" s="488"/>
      <c r="C1019" s="264" t="s">
        <v>1169</v>
      </c>
      <c r="D1019" s="302">
        <f>VLOOKUP(C1019,MUNR[],3,FALSE)</f>
        <v>2</v>
      </c>
      <c r="E1019" s="302">
        <f>VLOOKUP(C1019,MUNR[],4,FALSE)</f>
        <v>2</v>
      </c>
      <c r="F1019" s="303">
        <f>VLOOKUP(C1019,MUNR[],8,FALSE)</f>
        <v>22.52</v>
      </c>
    </row>
    <row r="1020" spans="1:6" ht="16.5" thickTop="1" thickBot="1" x14ac:dyDescent="0.3">
      <c r="A1020" s="493"/>
      <c r="B1020" s="489"/>
      <c r="C1020" s="265" t="s">
        <v>1224</v>
      </c>
      <c r="D1020" s="304">
        <f>VLOOKUP(C1020,MUNR[],3,FALSE)</f>
        <v>2</v>
      </c>
      <c r="E1020" s="304">
        <f>VLOOKUP(C1020,MUNR[],4,FALSE)</f>
        <v>2</v>
      </c>
      <c r="F1020" s="305">
        <f>VLOOKUP(C1020,MUNR[],8,FALSE)</f>
        <v>22.52</v>
      </c>
    </row>
    <row r="1021" spans="1:6" ht="15.75" thickBot="1" x14ac:dyDescent="0.3">
      <c r="A1021" s="493"/>
      <c r="B1021" s="490" t="s">
        <v>236</v>
      </c>
      <c r="C1021" s="268" t="s">
        <v>346</v>
      </c>
      <c r="D1021" s="302">
        <f>VLOOKUP(C1021,MUNR[],3,FALSE)</f>
        <v>1.2</v>
      </c>
      <c r="E1021" s="302">
        <f>VLOOKUP(C1021,MUNR[],4,FALSE)</f>
        <v>1.3999999761581421</v>
      </c>
      <c r="F1021" s="303">
        <f>VLOOKUP(C1021,MUNR[],8,FALSE)</f>
        <v>6.87</v>
      </c>
    </row>
    <row r="1022" spans="1:6" ht="16.5" thickTop="1" thickBot="1" x14ac:dyDescent="0.3">
      <c r="A1022" s="493"/>
      <c r="B1022" s="488"/>
      <c r="C1022" s="264" t="s">
        <v>443</v>
      </c>
      <c r="D1022" s="302">
        <f>VLOOKUP(C1022,MUNR[],3,FALSE)</f>
        <v>1.2</v>
      </c>
      <c r="E1022" s="302">
        <f>VLOOKUP(C1022,MUNR[],4,FALSE)</f>
        <v>1.3999999761581421</v>
      </c>
      <c r="F1022" s="303">
        <f>VLOOKUP(C1022,MUNR[],8,FALSE)</f>
        <v>6.87</v>
      </c>
    </row>
    <row r="1023" spans="1:6" ht="16.5" thickTop="1" thickBot="1" x14ac:dyDescent="0.3">
      <c r="A1023" s="493"/>
      <c r="B1023" s="488"/>
      <c r="C1023" s="264" t="s">
        <v>536</v>
      </c>
      <c r="D1023" s="302">
        <f>VLOOKUP(C1023,MUNR[],3,FALSE)</f>
        <v>1.2</v>
      </c>
      <c r="E1023" s="302">
        <f>VLOOKUP(C1023,MUNR[],4,FALSE)</f>
        <v>1.3999999761581421</v>
      </c>
      <c r="F1023" s="303">
        <f>VLOOKUP(C1023,MUNR[],8,FALSE)</f>
        <v>6.87</v>
      </c>
    </row>
    <row r="1024" spans="1:6" ht="16.5" thickTop="1" thickBot="1" x14ac:dyDescent="0.3">
      <c r="A1024" s="493"/>
      <c r="B1024" s="488"/>
      <c r="C1024" s="264" t="s">
        <v>629</v>
      </c>
      <c r="D1024" s="302">
        <f>VLOOKUP(C1024,MUNR[],3,FALSE)</f>
        <v>1.2</v>
      </c>
      <c r="E1024" s="302">
        <f>VLOOKUP(C1024,MUNR[],4,FALSE)</f>
        <v>1.3999999761581421</v>
      </c>
      <c r="F1024" s="303">
        <f>VLOOKUP(C1024,MUNR[],8,FALSE)</f>
        <v>6.87</v>
      </c>
    </row>
    <row r="1025" spans="1:6" ht="16.5" thickTop="1" thickBot="1" x14ac:dyDescent="0.3">
      <c r="A1025" s="493"/>
      <c r="B1025" s="488"/>
      <c r="C1025" s="264" t="s">
        <v>721</v>
      </c>
      <c r="D1025" s="302">
        <f>VLOOKUP(C1025,MUNR[],3,FALSE)</f>
        <v>1.2</v>
      </c>
      <c r="E1025" s="302">
        <f>VLOOKUP(C1025,MUNR[],4,FALSE)</f>
        <v>1.3999999761581421</v>
      </c>
      <c r="F1025" s="303">
        <f>VLOOKUP(C1025,MUNR[],8,FALSE)</f>
        <v>6.87</v>
      </c>
    </row>
    <row r="1026" spans="1:6" ht="16.5" thickTop="1" thickBot="1" x14ac:dyDescent="0.3">
      <c r="A1026" s="493"/>
      <c r="B1026" s="488"/>
      <c r="C1026" s="264" t="s">
        <v>810</v>
      </c>
      <c r="D1026" s="302">
        <f>VLOOKUP(C1026,MUNR[],3,FALSE)</f>
        <v>1.2</v>
      </c>
      <c r="E1026" s="302">
        <f>VLOOKUP(C1026,MUNR[],4,FALSE)</f>
        <v>1.3999999761581421</v>
      </c>
      <c r="F1026" s="303">
        <f>VLOOKUP(C1026,MUNR[],8,FALSE)</f>
        <v>6.87</v>
      </c>
    </row>
    <row r="1027" spans="1:6" ht="16.5" thickTop="1" thickBot="1" x14ac:dyDescent="0.3">
      <c r="A1027" s="493"/>
      <c r="B1027" s="488"/>
      <c r="C1027" s="264" t="s">
        <v>894</v>
      </c>
      <c r="D1027" s="302">
        <f>VLOOKUP(C1027,MUNR[],3,FALSE)</f>
        <v>1.2</v>
      </c>
      <c r="E1027" s="302">
        <f>VLOOKUP(C1027,MUNR[],4,FALSE)</f>
        <v>1.3999999761581421</v>
      </c>
      <c r="F1027" s="303">
        <f>VLOOKUP(C1027,MUNR[],8,FALSE)</f>
        <v>6.87</v>
      </c>
    </row>
    <row r="1028" spans="1:6" ht="16.5" thickTop="1" thickBot="1" x14ac:dyDescent="0.3">
      <c r="A1028" s="493"/>
      <c r="B1028" s="488"/>
      <c r="C1028" s="264" t="s">
        <v>972</v>
      </c>
      <c r="D1028" s="302">
        <f>VLOOKUP(C1028,MUNR[],3,FALSE)</f>
        <v>1.2</v>
      </c>
      <c r="E1028" s="302">
        <f>VLOOKUP(C1028,MUNR[],4,FALSE)</f>
        <v>1.3999999761581421</v>
      </c>
      <c r="F1028" s="303">
        <f>VLOOKUP(C1028,MUNR[],8,FALSE)</f>
        <v>6.87</v>
      </c>
    </row>
    <row r="1029" spans="1:6" ht="16.5" thickTop="1" thickBot="1" x14ac:dyDescent="0.3">
      <c r="A1029" s="493"/>
      <c r="B1029" s="488"/>
      <c r="C1029" s="264" t="s">
        <v>1044</v>
      </c>
      <c r="D1029" s="302">
        <f>VLOOKUP(C1029,MUNR[],3,FALSE)</f>
        <v>1.2</v>
      </c>
      <c r="E1029" s="302">
        <f>VLOOKUP(C1029,MUNR[],4,FALSE)</f>
        <v>1.3999999761581421</v>
      </c>
      <c r="F1029" s="303">
        <f>VLOOKUP(C1029,MUNR[],8,FALSE)</f>
        <v>6.87</v>
      </c>
    </row>
    <row r="1030" spans="1:6" ht="16.5" thickTop="1" thickBot="1" x14ac:dyDescent="0.3">
      <c r="A1030" s="493"/>
      <c r="B1030" s="488"/>
      <c r="C1030" s="264" t="s">
        <v>1112</v>
      </c>
      <c r="D1030" s="302">
        <f>VLOOKUP(C1030,MUNR[],3,FALSE)</f>
        <v>1.2</v>
      </c>
      <c r="E1030" s="302">
        <f>VLOOKUP(C1030,MUNR[],4,FALSE)</f>
        <v>1.3999999761581421</v>
      </c>
      <c r="F1030" s="303">
        <f>VLOOKUP(C1030,MUNR[],8,FALSE)</f>
        <v>6.87</v>
      </c>
    </row>
    <row r="1031" spans="1:6" ht="16.5" thickTop="1" thickBot="1" x14ac:dyDescent="0.3">
      <c r="A1031" s="493"/>
      <c r="B1031" s="491"/>
      <c r="C1031" s="265" t="s">
        <v>1170</v>
      </c>
      <c r="D1031" s="304">
        <f>VLOOKUP(C1031,MUNR[],3,FALSE)</f>
        <v>1.2</v>
      </c>
      <c r="E1031" s="304">
        <f>VLOOKUP(C1031,MUNR[],4,FALSE)</f>
        <v>1.3999999761581421</v>
      </c>
      <c r="F1031" s="303">
        <f>VLOOKUP(C1031,MUNR[],8,FALSE)</f>
        <v>6.87</v>
      </c>
    </row>
    <row r="1032" spans="1:6" ht="15.75" thickBot="1" x14ac:dyDescent="0.3">
      <c r="A1032" s="493"/>
      <c r="B1032" s="490" t="s">
        <v>225</v>
      </c>
      <c r="C1032" s="268" t="s">
        <v>347</v>
      </c>
      <c r="D1032" s="302">
        <f>VLOOKUP(C1032,MUNR[],3,FALSE)</f>
        <v>1</v>
      </c>
      <c r="E1032" s="371">
        <f>VLOOKUP(C1032,MUNR[],4,FALSE)</f>
        <v>1</v>
      </c>
      <c r="F1032" s="360">
        <f>VLOOKUP(C1032,MUNR[],8,FALSE)</f>
        <v>4.2699999999999996</v>
      </c>
    </row>
    <row r="1033" spans="1:6" ht="16.5" thickTop="1" thickBot="1" x14ac:dyDescent="0.3">
      <c r="A1033" s="493"/>
      <c r="B1033" s="488"/>
      <c r="C1033" s="264" t="s">
        <v>444</v>
      </c>
      <c r="D1033" s="302">
        <f>VLOOKUP(C1033,MUNR[],3,FALSE)</f>
        <v>1</v>
      </c>
      <c r="E1033" s="371">
        <f>VLOOKUP(C1033,MUNR[],4,FALSE)</f>
        <v>1</v>
      </c>
      <c r="F1033" s="303">
        <f>VLOOKUP(C1033,MUNR[],8,FALSE)</f>
        <v>4.2699999999999996</v>
      </c>
    </row>
    <row r="1034" spans="1:6" ht="16.5" thickTop="1" thickBot="1" x14ac:dyDescent="0.3">
      <c r="A1034" s="493"/>
      <c r="B1034" s="488"/>
      <c r="C1034" s="264" t="s">
        <v>537</v>
      </c>
      <c r="D1034" s="302">
        <f>VLOOKUP(C1034,MUNR[],3,FALSE)</f>
        <v>1</v>
      </c>
      <c r="E1034" s="371">
        <f>VLOOKUP(C1034,MUNR[],4,FALSE)</f>
        <v>1</v>
      </c>
      <c r="F1034" s="303">
        <f>VLOOKUP(C1034,MUNR[],8,FALSE)</f>
        <v>4.2699999999999996</v>
      </c>
    </row>
    <row r="1035" spans="1:6" ht="16.5" thickTop="1" thickBot="1" x14ac:dyDescent="0.3">
      <c r="A1035" s="493"/>
      <c r="B1035" s="488"/>
      <c r="C1035" s="264" t="s">
        <v>630</v>
      </c>
      <c r="D1035" s="302">
        <f>VLOOKUP(C1035,MUNR[],3,FALSE)</f>
        <v>1</v>
      </c>
      <c r="E1035" s="371">
        <f>VLOOKUP(C1035,MUNR[],4,FALSE)</f>
        <v>1</v>
      </c>
      <c r="F1035" s="303">
        <f>VLOOKUP(C1035,MUNR[],8,FALSE)</f>
        <v>4.2699999999999996</v>
      </c>
    </row>
    <row r="1036" spans="1:6" ht="16.5" thickTop="1" thickBot="1" x14ac:dyDescent="0.3">
      <c r="A1036" s="493"/>
      <c r="B1036" s="488"/>
      <c r="C1036" s="264" t="s">
        <v>722</v>
      </c>
      <c r="D1036" s="302">
        <f>VLOOKUP(C1036,MUNR[],3,FALSE)</f>
        <v>1</v>
      </c>
      <c r="E1036" s="371">
        <f>VLOOKUP(C1036,MUNR[],4,FALSE)</f>
        <v>1</v>
      </c>
      <c r="F1036" s="303">
        <f>VLOOKUP(C1036,MUNR[],8,FALSE)</f>
        <v>4.2699999999999996</v>
      </c>
    </row>
    <row r="1037" spans="1:6" ht="16.5" thickTop="1" thickBot="1" x14ac:dyDescent="0.3">
      <c r="A1037" s="493"/>
      <c r="B1037" s="488"/>
      <c r="C1037" s="264" t="s">
        <v>811</v>
      </c>
      <c r="D1037" s="302">
        <f>VLOOKUP(C1037,MUNR[],3,FALSE)</f>
        <v>1</v>
      </c>
      <c r="E1037" s="371">
        <f>VLOOKUP(C1037,MUNR[],4,FALSE)</f>
        <v>1</v>
      </c>
      <c r="F1037" s="303">
        <f>VLOOKUP(C1037,MUNR[],8,FALSE)</f>
        <v>4.2699999999999996</v>
      </c>
    </row>
    <row r="1038" spans="1:6" ht="16.5" thickTop="1" thickBot="1" x14ac:dyDescent="0.3">
      <c r="A1038" s="493"/>
      <c r="B1038" s="488"/>
      <c r="C1038" s="264" t="s">
        <v>895</v>
      </c>
      <c r="D1038" s="302">
        <f>VLOOKUP(C1038,MUNR[],3,FALSE)</f>
        <v>1</v>
      </c>
      <c r="E1038" s="371">
        <f>VLOOKUP(C1038,MUNR[],4,FALSE)</f>
        <v>1</v>
      </c>
      <c r="F1038" s="303">
        <f>VLOOKUP(C1038,MUNR[],8,FALSE)</f>
        <v>4.2699999999999996</v>
      </c>
    </row>
    <row r="1039" spans="1:6" ht="16.5" thickTop="1" thickBot="1" x14ac:dyDescent="0.3">
      <c r="A1039" s="493"/>
      <c r="B1039" s="488"/>
      <c r="C1039" s="264" t="s">
        <v>973</v>
      </c>
      <c r="D1039" s="302">
        <f>VLOOKUP(C1039,MUNR[],3,FALSE)</f>
        <v>1</v>
      </c>
      <c r="E1039" s="371">
        <f>VLOOKUP(C1039,MUNR[],4,FALSE)</f>
        <v>1</v>
      </c>
      <c r="F1039" s="303">
        <f>VLOOKUP(C1039,MUNR[],8,FALSE)</f>
        <v>4.2699999999999996</v>
      </c>
    </row>
    <row r="1040" spans="1:6" ht="16.5" thickTop="1" thickBot="1" x14ac:dyDescent="0.3">
      <c r="A1040" s="493"/>
      <c r="B1040" s="488"/>
      <c r="C1040" s="264" t="s">
        <v>1045</v>
      </c>
      <c r="D1040" s="302">
        <f>VLOOKUP(C1040,MUNR[],3,FALSE)</f>
        <v>1</v>
      </c>
      <c r="E1040" s="371">
        <f>VLOOKUP(C1040,MUNR[],4,FALSE)</f>
        <v>1</v>
      </c>
      <c r="F1040" s="303">
        <f>VLOOKUP(C1040,MUNR[],8,FALSE)</f>
        <v>4.2699999999999996</v>
      </c>
    </row>
    <row r="1041" spans="1:6" ht="16.5" thickTop="1" thickBot="1" x14ac:dyDescent="0.3">
      <c r="A1041" s="493"/>
      <c r="B1041" s="488"/>
      <c r="C1041" s="264" t="s">
        <v>1113</v>
      </c>
      <c r="D1041" s="302">
        <f>VLOOKUP(C1041,MUNR[],3,FALSE)</f>
        <v>1</v>
      </c>
      <c r="E1041" s="371">
        <f>VLOOKUP(C1041,MUNR[],4,FALSE)</f>
        <v>1</v>
      </c>
      <c r="F1041" s="303">
        <f>VLOOKUP(C1041,MUNR[],8,FALSE)</f>
        <v>4.2699999999999996</v>
      </c>
    </row>
    <row r="1042" spans="1:6" ht="16.5" thickTop="1" thickBot="1" x14ac:dyDescent="0.3">
      <c r="A1042" s="493"/>
      <c r="B1042" s="488"/>
      <c r="C1042" s="264" t="s">
        <v>1171</v>
      </c>
      <c r="D1042" s="302">
        <f>VLOOKUP(C1042,MUNR[],3,FALSE)</f>
        <v>1</v>
      </c>
      <c r="E1042" s="371">
        <f>VLOOKUP(C1042,MUNR[],4,FALSE)</f>
        <v>1</v>
      </c>
      <c r="F1042" s="303">
        <f>VLOOKUP(C1042,MUNR[],8,FALSE)</f>
        <v>4.2699999999999996</v>
      </c>
    </row>
    <row r="1043" spans="1:6" ht="16.5" thickTop="1" thickBot="1" x14ac:dyDescent="0.3">
      <c r="A1043" s="493"/>
      <c r="B1043" s="488"/>
      <c r="C1043" s="264" t="s">
        <v>1225</v>
      </c>
      <c r="D1043" s="302">
        <f>VLOOKUP(C1043,MUNR[],3,FALSE)</f>
        <v>1</v>
      </c>
      <c r="E1043" s="371">
        <f>VLOOKUP(C1043,MUNR[],4,FALSE)</f>
        <v>1</v>
      </c>
      <c r="F1043" s="303">
        <f>VLOOKUP(C1043,MUNR[],8,FALSE)</f>
        <v>4.2699999999999996</v>
      </c>
    </row>
    <row r="1044" spans="1:6" ht="16.5" thickTop="1" thickBot="1" x14ac:dyDescent="0.3">
      <c r="A1044" s="493"/>
      <c r="B1044" s="488"/>
      <c r="C1044" s="264" t="s">
        <v>1272</v>
      </c>
      <c r="D1044" s="302">
        <f>VLOOKUP(C1044,MUNR[],3,FALSE)</f>
        <v>1</v>
      </c>
      <c r="E1044" s="371">
        <f>VLOOKUP(C1044,MUNR[],4,FALSE)</f>
        <v>1</v>
      </c>
      <c r="F1044" s="303">
        <f>VLOOKUP(C1044,MUNR[],8,FALSE)</f>
        <v>4.2699999999999996</v>
      </c>
    </row>
    <row r="1045" spans="1:6" ht="16.5" thickTop="1" thickBot="1" x14ac:dyDescent="0.3">
      <c r="A1045" s="493"/>
      <c r="B1045" s="491"/>
      <c r="C1045" s="265" t="s">
        <v>1316</v>
      </c>
      <c r="D1045" s="304">
        <f>VLOOKUP(C1045,MUNR[],3,FALSE)</f>
        <v>1</v>
      </c>
      <c r="E1045" s="372">
        <f>VLOOKUP(C1045,MUNR[],4,FALSE)</f>
        <v>1</v>
      </c>
      <c r="F1045" s="305">
        <f>VLOOKUP(C1045,MUNR[],8,FALSE)</f>
        <v>4.2699999999999996</v>
      </c>
    </row>
    <row r="1046" spans="1:6" ht="15.75" thickBot="1" x14ac:dyDescent="0.3">
      <c r="A1046" s="493"/>
      <c r="B1046" s="487" t="s">
        <v>181</v>
      </c>
      <c r="C1046" s="268" t="s">
        <v>348</v>
      </c>
      <c r="D1046" s="302">
        <f>VLOOKUP(C1046,MUNR[],3,FALSE)</f>
        <v>1.6</v>
      </c>
      <c r="E1046" s="302">
        <f>VLOOKUP(C1046,MUNR[],4,FALSE)</f>
        <v>1.6000000238418579</v>
      </c>
      <c r="F1046" s="303">
        <f>VLOOKUP(C1046,MUNR[],8,FALSE)</f>
        <v>18.28</v>
      </c>
    </row>
    <row r="1047" spans="1:6" ht="16.5" thickTop="1" thickBot="1" x14ac:dyDescent="0.3">
      <c r="A1047" s="493"/>
      <c r="B1047" s="488"/>
      <c r="C1047" s="264" t="s">
        <v>445</v>
      </c>
      <c r="D1047" s="302">
        <f>VLOOKUP(C1047,MUNR[],3,FALSE)</f>
        <v>1.6</v>
      </c>
      <c r="E1047" s="302">
        <f>VLOOKUP(C1047,MUNR[],4,FALSE)</f>
        <v>1.6000000238418579</v>
      </c>
      <c r="F1047" s="303">
        <f>VLOOKUP(C1047,MUNR[],8,FALSE)</f>
        <v>18.28</v>
      </c>
    </row>
    <row r="1048" spans="1:6" ht="16.5" thickTop="1" thickBot="1" x14ac:dyDescent="0.3">
      <c r="A1048" s="493"/>
      <c r="B1048" s="488"/>
      <c r="C1048" s="264" t="s">
        <v>538</v>
      </c>
      <c r="D1048" s="302">
        <f>VLOOKUP(C1048,MUNR[],3,FALSE)</f>
        <v>1.6</v>
      </c>
      <c r="E1048" s="302">
        <f>VLOOKUP(C1048,MUNR[],4,FALSE)</f>
        <v>1.6000000238418579</v>
      </c>
      <c r="F1048" s="303">
        <f>VLOOKUP(C1048,MUNR[],8,FALSE)</f>
        <v>18.28</v>
      </c>
    </row>
    <row r="1049" spans="1:6" ht="16.5" thickTop="1" thickBot="1" x14ac:dyDescent="0.3">
      <c r="A1049" s="493"/>
      <c r="B1049" s="488"/>
      <c r="C1049" s="264" t="s">
        <v>631</v>
      </c>
      <c r="D1049" s="302">
        <f>VLOOKUP(C1049,MUNR[],3,FALSE)</f>
        <v>1.6</v>
      </c>
      <c r="E1049" s="302">
        <f>VLOOKUP(C1049,MUNR[],4,FALSE)</f>
        <v>1.6000000238418579</v>
      </c>
      <c r="F1049" s="303">
        <f>VLOOKUP(C1049,MUNR[],8,FALSE)</f>
        <v>18.28</v>
      </c>
    </row>
    <row r="1050" spans="1:6" ht="16.5" thickTop="1" thickBot="1" x14ac:dyDescent="0.3">
      <c r="A1050" s="493"/>
      <c r="B1050" s="488"/>
      <c r="C1050" s="264" t="s">
        <v>723</v>
      </c>
      <c r="D1050" s="302">
        <f>VLOOKUP(C1050,MUNR[],3,FALSE)</f>
        <v>1.6</v>
      </c>
      <c r="E1050" s="302">
        <f>VLOOKUP(C1050,MUNR[],4,FALSE)</f>
        <v>1.6000000238418579</v>
      </c>
      <c r="F1050" s="303">
        <f>VLOOKUP(C1050,MUNR[],8,FALSE)</f>
        <v>18.28</v>
      </c>
    </row>
    <row r="1051" spans="1:6" ht="16.5" thickTop="1" thickBot="1" x14ac:dyDescent="0.3">
      <c r="A1051" s="493"/>
      <c r="B1051" s="488"/>
      <c r="C1051" s="264" t="s">
        <v>812</v>
      </c>
      <c r="D1051" s="302">
        <f>VLOOKUP(C1051,MUNR[],3,FALSE)</f>
        <v>1.6</v>
      </c>
      <c r="E1051" s="302">
        <f>VLOOKUP(C1051,MUNR[],4,FALSE)</f>
        <v>1.6000000238418579</v>
      </c>
      <c r="F1051" s="303">
        <f>VLOOKUP(C1051,MUNR[],8,FALSE)</f>
        <v>18.28</v>
      </c>
    </row>
    <row r="1052" spans="1:6" ht="16.5" thickTop="1" thickBot="1" x14ac:dyDescent="0.3">
      <c r="A1052" s="493"/>
      <c r="B1052" s="489"/>
      <c r="C1052" s="265" t="s">
        <v>896</v>
      </c>
      <c r="D1052" s="304">
        <f>VLOOKUP(C1052,MUNR[],3,FALSE)</f>
        <v>1.6</v>
      </c>
      <c r="E1052" s="304">
        <f>VLOOKUP(C1052,MUNR[],4,FALSE)</f>
        <v>1.6000000238418579</v>
      </c>
      <c r="F1052" s="303">
        <f>VLOOKUP(C1052,MUNR[],8,FALSE)</f>
        <v>18.28</v>
      </c>
    </row>
    <row r="1053" spans="1:6" ht="15.75" thickBot="1" x14ac:dyDescent="0.3">
      <c r="A1053" s="493"/>
      <c r="B1053" s="490" t="s">
        <v>255</v>
      </c>
      <c r="C1053" s="268" t="s">
        <v>349</v>
      </c>
      <c r="D1053" s="302">
        <f>VLOOKUP(C1053,MUNR[],3,FALSE)</f>
        <v>1.6</v>
      </c>
      <c r="E1053" s="371">
        <f>VLOOKUP(C1053,MUNR[],4,FALSE)</f>
        <v>1.6000000238418579</v>
      </c>
      <c r="F1053" s="360">
        <f>VLOOKUP(C1053,MUNR[],8,FALSE)</f>
        <v>12.98</v>
      </c>
    </row>
    <row r="1054" spans="1:6" ht="16.5" thickTop="1" thickBot="1" x14ac:dyDescent="0.3">
      <c r="A1054" s="493"/>
      <c r="B1054" s="488"/>
      <c r="C1054" s="264" t="s">
        <v>446</v>
      </c>
      <c r="D1054" s="302">
        <f>VLOOKUP(C1054,MUNR[],3,FALSE)</f>
        <v>1.6</v>
      </c>
      <c r="E1054" s="371">
        <f>VLOOKUP(C1054,MUNR[],4,FALSE)</f>
        <v>1.6000000238418579</v>
      </c>
      <c r="F1054" s="303">
        <f>VLOOKUP(C1054,MUNR[],8,FALSE)</f>
        <v>12.98</v>
      </c>
    </row>
    <row r="1055" spans="1:6" ht="16.5" thickTop="1" thickBot="1" x14ac:dyDescent="0.3">
      <c r="A1055" s="493"/>
      <c r="B1055" s="488"/>
      <c r="C1055" s="264" t="s">
        <v>539</v>
      </c>
      <c r="D1055" s="302">
        <f>VLOOKUP(C1055,MUNR[],3,FALSE)</f>
        <v>1.6</v>
      </c>
      <c r="E1055" s="371">
        <f>VLOOKUP(C1055,MUNR[],4,FALSE)</f>
        <v>1.6000000238418579</v>
      </c>
      <c r="F1055" s="303">
        <f>VLOOKUP(C1055,MUNR[],8,FALSE)</f>
        <v>12.98</v>
      </c>
    </row>
    <row r="1056" spans="1:6" ht="16.5" thickTop="1" thickBot="1" x14ac:dyDescent="0.3">
      <c r="A1056" s="493"/>
      <c r="B1056" s="488"/>
      <c r="C1056" s="264" t="s">
        <v>632</v>
      </c>
      <c r="D1056" s="302">
        <f>VLOOKUP(C1056,MUNR[],3,FALSE)</f>
        <v>1.6</v>
      </c>
      <c r="E1056" s="371">
        <f>VLOOKUP(C1056,MUNR[],4,FALSE)</f>
        <v>1.6000000238418579</v>
      </c>
      <c r="F1056" s="303">
        <f>VLOOKUP(C1056,MUNR[],8,FALSE)</f>
        <v>12.98</v>
      </c>
    </row>
    <row r="1057" spans="1:6" ht="16.5" thickTop="1" thickBot="1" x14ac:dyDescent="0.3">
      <c r="A1057" s="493"/>
      <c r="B1057" s="488"/>
      <c r="C1057" s="264" t="s">
        <v>724</v>
      </c>
      <c r="D1057" s="302">
        <f>VLOOKUP(C1057,MUNR[],3,FALSE)</f>
        <v>1.6</v>
      </c>
      <c r="E1057" s="371">
        <f>VLOOKUP(C1057,MUNR[],4,FALSE)</f>
        <v>1.6000000238418579</v>
      </c>
      <c r="F1057" s="303">
        <f>VLOOKUP(C1057,MUNR[],8,FALSE)</f>
        <v>12.98</v>
      </c>
    </row>
    <row r="1058" spans="1:6" ht="16.5" thickTop="1" thickBot="1" x14ac:dyDescent="0.3">
      <c r="A1058" s="493"/>
      <c r="B1058" s="488"/>
      <c r="C1058" s="264" t="s">
        <v>813</v>
      </c>
      <c r="D1058" s="302">
        <f>VLOOKUP(C1058,MUNR[],3,FALSE)</f>
        <v>1.6</v>
      </c>
      <c r="E1058" s="371">
        <f>VLOOKUP(C1058,MUNR[],4,FALSE)</f>
        <v>1.6000000238418579</v>
      </c>
      <c r="F1058" s="303">
        <f>VLOOKUP(C1058,MUNR[],8,FALSE)</f>
        <v>12.98</v>
      </c>
    </row>
    <row r="1059" spans="1:6" ht="16.5" thickTop="1" thickBot="1" x14ac:dyDescent="0.3">
      <c r="A1059" s="493"/>
      <c r="B1059" s="488"/>
      <c r="C1059" s="264" t="s">
        <v>897</v>
      </c>
      <c r="D1059" s="302">
        <f>VLOOKUP(C1059,MUNR[],3,FALSE)</f>
        <v>1.6</v>
      </c>
      <c r="E1059" s="371">
        <f>VLOOKUP(C1059,MUNR[],4,FALSE)</f>
        <v>1.6000000238418579</v>
      </c>
      <c r="F1059" s="303">
        <f>VLOOKUP(C1059,MUNR[],8,FALSE)</f>
        <v>12.98</v>
      </c>
    </row>
    <row r="1060" spans="1:6" ht="16.5" thickTop="1" thickBot="1" x14ac:dyDescent="0.3">
      <c r="A1060" s="493"/>
      <c r="B1060" s="488"/>
      <c r="C1060" s="264" t="s">
        <v>974</v>
      </c>
      <c r="D1060" s="302">
        <f>VLOOKUP(C1060,MUNR[],3,FALSE)</f>
        <v>1.6</v>
      </c>
      <c r="E1060" s="371">
        <f>VLOOKUP(C1060,MUNR[],4,FALSE)</f>
        <v>1.6000000238418579</v>
      </c>
      <c r="F1060" s="303">
        <f>VLOOKUP(C1060,MUNR[],8,FALSE)</f>
        <v>12.98</v>
      </c>
    </row>
    <row r="1061" spans="1:6" ht="16.5" thickTop="1" thickBot="1" x14ac:dyDescent="0.3">
      <c r="A1061" s="493"/>
      <c r="B1061" s="488"/>
      <c r="C1061" s="264" t="s">
        <v>1046</v>
      </c>
      <c r="D1061" s="302">
        <f>VLOOKUP(C1061,MUNR[],3,FALSE)</f>
        <v>1.6</v>
      </c>
      <c r="E1061" s="371">
        <f>VLOOKUP(C1061,MUNR[],4,FALSE)</f>
        <v>1.6000000238418579</v>
      </c>
      <c r="F1061" s="303">
        <f>VLOOKUP(C1061,MUNR[],8,FALSE)</f>
        <v>12.98</v>
      </c>
    </row>
    <row r="1062" spans="1:6" ht="16.5" thickTop="1" thickBot="1" x14ac:dyDescent="0.3">
      <c r="A1062" s="493"/>
      <c r="B1062" s="488"/>
      <c r="C1062" s="264" t="s">
        <v>1114</v>
      </c>
      <c r="D1062" s="302">
        <f>VLOOKUP(C1062,MUNR[],3,FALSE)</f>
        <v>1.6</v>
      </c>
      <c r="E1062" s="371">
        <f>VLOOKUP(C1062,MUNR[],4,FALSE)</f>
        <v>1.6000000238418579</v>
      </c>
      <c r="F1062" s="303">
        <f>VLOOKUP(C1062,MUNR[],8,FALSE)</f>
        <v>12.98</v>
      </c>
    </row>
    <row r="1063" spans="1:6" ht="16.5" thickTop="1" thickBot="1" x14ac:dyDescent="0.3">
      <c r="A1063" s="493"/>
      <c r="B1063" s="488"/>
      <c r="C1063" s="264" t="s">
        <v>1172</v>
      </c>
      <c r="D1063" s="302">
        <f>VLOOKUP(C1063,MUNR[],3,FALSE)</f>
        <v>1.6</v>
      </c>
      <c r="E1063" s="371">
        <f>VLOOKUP(C1063,MUNR[],4,FALSE)</f>
        <v>1.6000000238418579</v>
      </c>
      <c r="F1063" s="303">
        <f>VLOOKUP(C1063,MUNR[],8,FALSE)</f>
        <v>12.98</v>
      </c>
    </row>
    <row r="1064" spans="1:6" ht="16.5" thickTop="1" thickBot="1" x14ac:dyDescent="0.3">
      <c r="A1064" s="493"/>
      <c r="B1064" s="488"/>
      <c r="C1064" s="264" t="s">
        <v>1226</v>
      </c>
      <c r="D1064" s="302">
        <f>VLOOKUP(C1064,MUNR[],3,FALSE)</f>
        <v>1.6</v>
      </c>
      <c r="E1064" s="371">
        <f>VLOOKUP(C1064,MUNR[],4,FALSE)</f>
        <v>1.6000000238418579</v>
      </c>
      <c r="F1064" s="303">
        <f>VLOOKUP(C1064,MUNR[],8,FALSE)</f>
        <v>12.98</v>
      </c>
    </row>
    <row r="1065" spans="1:6" ht="16.5" thickTop="1" thickBot="1" x14ac:dyDescent="0.3">
      <c r="A1065" s="493"/>
      <c r="B1065" s="488"/>
      <c r="C1065" s="264" t="s">
        <v>1273</v>
      </c>
      <c r="D1065" s="302">
        <f>VLOOKUP(C1065,MUNR[],3,FALSE)</f>
        <v>1.6</v>
      </c>
      <c r="E1065" s="371">
        <f>VLOOKUP(C1065,MUNR[],4,FALSE)</f>
        <v>1.6000000238418579</v>
      </c>
      <c r="F1065" s="303">
        <f>VLOOKUP(C1065,MUNR[],8,FALSE)</f>
        <v>12.98</v>
      </c>
    </row>
    <row r="1066" spans="1:6" ht="16.5" thickTop="1" thickBot="1" x14ac:dyDescent="0.3">
      <c r="A1066" s="493"/>
      <c r="B1066" s="488"/>
      <c r="C1066" s="264" t="s">
        <v>1317</v>
      </c>
      <c r="D1066" s="302">
        <f>VLOOKUP(C1066,MUNR[],3,FALSE)</f>
        <v>1.6</v>
      </c>
      <c r="E1066" s="371">
        <f>VLOOKUP(C1066,MUNR[],4,FALSE)</f>
        <v>1.6000000238418579</v>
      </c>
      <c r="F1066" s="303">
        <f>VLOOKUP(C1066,MUNR[],8,FALSE)</f>
        <v>12.98</v>
      </c>
    </row>
    <row r="1067" spans="1:6" ht="16.5" thickTop="1" thickBot="1" x14ac:dyDescent="0.3">
      <c r="A1067" s="493"/>
      <c r="B1067" s="488"/>
      <c r="C1067" s="264" t="s">
        <v>1354</v>
      </c>
      <c r="D1067" s="302">
        <f>VLOOKUP(C1067,MUNR[],3,FALSE)</f>
        <v>1.6</v>
      </c>
      <c r="E1067" s="371">
        <f>VLOOKUP(C1067,MUNR[],4,FALSE)</f>
        <v>1.6000000238418579</v>
      </c>
      <c r="F1067" s="303">
        <f>VLOOKUP(C1067,MUNR[],8,FALSE)</f>
        <v>12.98</v>
      </c>
    </row>
    <row r="1068" spans="1:6" ht="16.5" thickTop="1" thickBot="1" x14ac:dyDescent="0.3">
      <c r="A1068" s="493"/>
      <c r="B1068" s="488"/>
      <c r="C1068" s="264" t="s">
        <v>1387</v>
      </c>
      <c r="D1068" s="302">
        <f>VLOOKUP(C1068,MUNR[],3,FALSE)</f>
        <v>1.6</v>
      </c>
      <c r="E1068" s="371">
        <f>VLOOKUP(C1068,MUNR[],4,FALSE)</f>
        <v>1.6000000238418579</v>
      </c>
      <c r="F1068" s="303">
        <f>VLOOKUP(C1068,MUNR[],8,FALSE)</f>
        <v>12.98</v>
      </c>
    </row>
    <row r="1069" spans="1:6" ht="16.5" thickTop="1" thickBot="1" x14ac:dyDescent="0.3">
      <c r="A1069" s="493"/>
      <c r="B1069" s="488"/>
      <c r="C1069" s="264" t="s">
        <v>1419</v>
      </c>
      <c r="D1069" s="302">
        <f>VLOOKUP(C1069,MUNR[],3,FALSE)</f>
        <v>1.6</v>
      </c>
      <c r="E1069" s="371">
        <f>VLOOKUP(C1069,MUNR[],4,FALSE)</f>
        <v>1.6000000238418579</v>
      </c>
      <c r="F1069" s="303">
        <f>VLOOKUP(C1069,MUNR[],8,FALSE)</f>
        <v>12.98</v>
      </c>
    </row>
    <row r="1070" spans="1:6" ht="16.5" thickTop="1" thickBot="1" x14ac:dyDescent="0.3">
      <c r="A1070" s="493"/>
      <c r="B1070" s="488"/>
      <c r="C1070" s="264" t="s">
        <v>1445</v>
      </c>
      <c r="D1070" s="302">
        <f>VLOOKUP(C1070,MUNR[],3,FALSE)</f>
        <v>1.6</v>
      </c>
      <c r="E1070" s="371">
        <f>VLOOKUP(C1070,MUNR[],4,FALSE)</f>
        <v>1.6000000238418579</v>
      </c>
      <c r="F1070" s="303">
        <f>VLOOKUP(C1070,MUNR[],8,FALSE)</f>
        <v>12.98</v>
      </c>
    </row>
    <row r="1071" spans="1:6" ht="16.5" thickTop="1" thickBot="1" x14ac:dyDescent="0.3">
      <c r="A1071" s="493"/>
      <c r="B1071" s="488"/>
      <c r="C1071" s="264" t="s">
        <v>1466</v>
      </c>
      <c r="D1071" s="302">
        <f>VLOOKUP(C1071,MUNR[],3,FALSE)</f>
        <v>1.6</v>
      </c>
      <c r="E1071" s="371">
        <f>VLOOKUP(C1071,MUNR[],4,FALSE)</f>
        <v>1.6000000238418579</v>
      </c>
      <c r="F1071" s="303">
        <f>VLOOKUP(C1071,MUNR[],8,FALSE)</f>
        <v>12.98</v>
      </c>
    </row>
    <row r="1072" spans="1:6" ht="16.5" thickTop="1" thickBot="1" x14ac:dyDescent="0.3">
      <c r="A1072" s="493"/>
      <c r="B1072" s="488"/>
      <c r="C1072" s="264" t="s">
        <v>1483</v>
      </c>
      <c r="D1072" s="302">
        <f>VLOOKUP(C1072,MUNR[],3,FALSE)</f>
        <v>1.6</v>
      </c>
      <c r="E1072" s="371">
        <f>VLOOKUP(C1072,MUNR[],4,FALSE)</f>
        <v>1.6000000238418579</v>
      </c>
      <c r="F1072" s="303">
        <f>VLOOKUP(C1072,MUNR[],8,FALSE)</f>
        <v>12.98</v>
      </c>
    </row>
    <row r="1073" spans="1:6" ht="16.5" thickTop="1" thickBot="1" x14ac:dyDescent="0.3">
      <c r="A1073" s="493"/>
      <c r="B1073" s="488"/>
      <c r="C1073" s="264" t="s">
        <v>1496</v>
      </c>
      <c r="D1073" s="302">
        <f>VLOOKUP(C1073,MUNR[],3,FALSE)</f>
        <v>1.6</v>
      </c>
      <c r="E1073" s="371">
        <f>VLOOKUP(C1073,MUNR[],4,FALSE)</f>
        <v>1.6000000238418579</v>
      </c>
      <c r="F1073" s="303">
        <f>VLOOKUP(C1073,MUNR[],8,FALSE)</f>
        <v>12.98</v>
      </c>
    </row>
    <row r="1074" spans="1:6" ht="16.5" thickTop="1" thickBot="1" x14ac:dyDescent="0.3">
      <c r="A1074" s="493"/>
      <c r="B1074" s="488"/>
      <c r="C1074" s="264" t="s">
        <v>1506</v>
      </c>
      <c r="D1074" s="302">
        <f>VLOOKUP(C1074,MUNR[],3,FALSE)</f>
        <v>1.6</v>
      </c>
      <c r="E1074" s="371">
        <f>VLOOKUP(C1074,MUNR[],4,FALSE)</f>
        <v>1.6000000238418579</v>
      </c>
      <c r="F1074" s="303">
        <f>VLOOKUP(C1074,MUNR[],8,FALSE)</f>
        <v>12.98</v>
      </c>
    </row>
    <row r="1075" spans="1:6" ht="16.5" thickTop="1" thickBot="1" x14ac:dyDescent="0.3">
      <c r="A1075" s="494"/>
      <c r="B1075" s="491"/>
      <c r="C1075" s="265" t="s">
        <v>1515</v>
      </c>
      <c r="D1075" s="304">
        <f>VLOOKUP(C1075,MUNR[],3,FALSE)</f>
        <v>1.6</v>
      </c>
      <c r="E1075" s="372">
        <f>VLOOKUP(C1075,MUNR[],4,FALSE)</f>
        <v>1.6000000238418579</v>
      </c>
      <c r="F1075" s="305">
        <f>VLOOKUP(C1075,MUNR[],8,FALSE)</f>
        <v>12.98</v>
      </c>
    </row>
    <row r="1076" spans="1:6" ht="15.75" thickBot="1" x14ac:dyDescent="0.3">
      <c r="A1076" s="495" t="s">
        <v>147</v>
      </c>
      <c r="B1076" s="487" t="s">
        <v>3376</v>
      </c>
      <c r="C1076" s="268" t="s">
        <v>350</v>
      </c>
      <c r="D1076" s="302">
        <f>VLOOKUP(C1076,MUNR[],3,FALSE)</f>
        <v>2</v>
      </c>
      <c r="E1076" s="302">
        <f>VLOOKUP(C1076,MUNR[],4,FALSE)</f>
        <v>2</v>
      </c>
      <c r="F1076" s="303">
        <f>VLOOKUP(C1076,MUNR[],8,FALSE)</f>
        <v>238.52</v>
      </c>
    </row>
    <row r="1077" spans="1:6" ht="16.5" thickTop="1" thickBot="1" x14ac:dyDescent="0.3">
      <c r="A1077" s="496"/>
      <c r="B1077" s="488"/>
      <c r="C1077" s="264" t="s">
        <v>447</v>
      </c>
      <c r="D1077" s="302">
        <f>VLOOKUP(C1077,MUNR[],3,FALSE)</f>
        <v>2</v>
      </c>
      <c r="E1077" s="302">
        <f>VLOOKUP(C1077,MUNR[],4,FALSE)</f>
        <v>2</v>
      </c>
      <c r="F1077" s="303">
        <f>VLOOKUP(C1077,MUNR[],8,FALSE)</f>
        <v>238.52</v>
      </c>
    </row>
    <row r="1078" spans="1:6" ht="16.5" thickTop="1" thickBot="1" x14ac:dyDescent="0.3">
      <c r="A1078" s="496"/>
      <c r="B1078" s="488"/>
      <c r="C1078" s="264" t="s">
        <v>540</v>
      </c>
      <c r="D1078" s="302">
        <f>VLOOKUP(C1078,MUNR[],3,FALSE)</f>
        <v>2</v>
      </c>
      <c r="E1078" s="302">
        <f>VLOOKUP(C1078,MUNR[],4,FALSE)</f>
        <v>2</v>
      </c>
      <c r="F1078" s="303">
        <f>VLOOKUP(C1078,MUNR[],8,FALSE)</f>
        <v>238.52</v>
      </c>
    </row>
    <row r="1079" spans="1:6" ht="16.5" thickTop="1" thickBot="1" x14ac:dyDescent="0.3">
      <c r="A1079" s="496"/>
      <c r="B1079" s="488"/>
      <c r="C1079" s="264" t="s">
        <v>633</v>
      </c>
      <c r="D1079" s="302">
        <f>VLOOKUP(C1079,MUNR[],3,FALSE)</f>
        <v>2</v>
      </c>
      <c r="E1079" s="302">
        <f>VLOOKUP(C1079,MUNR[],4,FALSE)</f>
        <v>2</v>
      </c>
      <c r="F1079" s="303">
        <f>VLOOKUP(C1079,MUNR[],8,FALSE)</f>
        <v>238.52</v>
      </c>
    </row>
    <row r="1080" spans="1:6" ht="16.5" thickTop="1" thickBot="1" x14ac:dyDescent="0.3">
      <c r="A1080" s="496"/>
      <c r="B1080" s="488"/>
      <c r="C1080" s="264" t="s">
        <v>725</v>
      </c>
      <c r="D1080" s="302">
        <f>VLOOKUP(C1080,MUNR[],3,FALSE)</f>
        <v>2</v>
      </c>
      <c r="E1080" s="302">
        <f>VLOOKUP(C1080,MUNR[],4,FALSE)</f>
        <v>2</v>
      </c>
      <c r="F1080" s="303">
        <f>VLOOKUP(C1080,MUNR[],8,FALSE)</f>
        <v>238.52</v>
      </c>
    </row>
    <row r="1081" spans="1:6" ht="16.5" thickTop="1" thickBot="1" x14ac:dyDescent="0.3">
      <c r="A1081" s="496"/>
      <c r="B1081" s="488"/>
      <c r="C1081" s="264" t="s">
        <v>814</v>
      </c>
      <c r="D1081" s="302">
        <f>VLOOKUP(C1081,MUNR[],3,FALSE)</f>
        <v>2</v>
      </c>
      <c r="E1081" s="302">
        <f>VLOOKUP(C1081,MUNR[],4,FALSE)</f>
        <v>2</v>
      </c>
      <c r="F1081" s="303">
        <f>VLOOKUP(C1081,MUNR[],8,FALSE)</f>
        <v>238.52</v>
      </c>
    </row>
    <row r="1082" spans="1:6" ht="16.5" thickTop="1" thickBot="1" x14ac:dyDescent="0.3">
      <c r="A1082" s="496"/>
      <c r="B1082" s="488"/>
      <c r="C1082" s="264" t="s">
        <v>898</v>
      </c>
      <c r="D1082" s="302">
        <f>VLOOKUP(C1082,MUNR[],3,FALSE)</f>
        <v>2</v>
      </c>
      <c r="E1082" s="302">
        <f>VLOOKUP(C1082,MUNR[],4,FALSE)</f>
        <v>2</v>
      </c>
      <c r="F1082" s="303">
        <f>VLOOKUP(C1082,MUNR[],8,FALSE)</f>
        <v>238.52</v>
      </c>
    </row>
    <row r="1083" spans="1:6" ht="16.5" thickTop="1" thickBot="1" x14ac:dyDescent="0.3">
      <c r="A1083" s="496"/>
      <c r="B1083" s="488"/>
      <c r="C1083" s="264" t="s">
        <v>975</v>
      </c>
      <c r="D1083" s="302">
        <f>VLOOKUP(C1083,MUNR[],3,FALSE)</f>
        <v>2</v>
      </c>
      <c r="E1083" s="302">
        <f>VLOOKUP(C1083,MUNR[],4,FALSE)</f>
        <v>2</v>
      </c>
      <c r="F1083" s="303">
        <f>VLOOKUP(C1083,MUNR[],8,FALSE)</f>
        <v>238.52</v>
      </c>
    </row>
    <row r="1084" spans="1:6" ht="16.5" thickTop="1" thickBot="1" x14ac:dyDescent="0.3">
      <c r="A1084" s="496"/>
      <c r="B1084" s="488"/>
      <c r="C1084" s="264" t="s">
        <v>1047</v>
      </c>
      <c r="D1084" s="302">
        <f>VLOOKUP(C1084,MUNR[],3,FALSE)</f>
        <v>2</v>
      </c>
      <c r="E1084" s="302">
        <f>VLOOKUP(C1084,MUNR[],4,FALSE)</f>
        <v>2</v>
      </c>
      <c r="F1084" s="303">
        <f>VLOOKUP(C1084,MUNR[],8,FALSE)</f>
        <v>238.52</v>
      </c>
    </row>
    <row r="1085" spans="1:6" ht="16.5" thickTop="1" thickBot="1" x14ac:dyDescent="0.3">
      <c r="A1085" s="496"/>
      <c r="B1085" s="488"/>
      <c r="C1085" s="264" t="s">
        <v>1115</v>
      </c>
      <c r="D1085" s="302">
        <f>VLOOKUP(C1085,MUNR[],3,FALSE)</f>
        <v>2</v>
      </c>
      <c r="E1085" s="302">
        <f>VLOOKUP(C1085,MUNR[],4,FALSE)</f>
        <v>2</v>
      </c>
      <c r="F1085" s="303">
        <f>VLOOKUP(C1085,MUNR[],8,FALSE)</f>
        <v>238.52</v>
      </c>
    </row>
    <row r="1086" spans="1:6" ht="16.5" thickTop="1" thickBot="1" x14ac:dyDescent="0.3">
      <c r="A1086" s="496"/>
      <c r="B1086" s="488"/>
      <c r="C1086" s="264" t="s">
        <v>1173</v>
      </c>
      <c r="D1086" s="302">
        <f>VLOOKUP(C1086,MUNR[],3,FALSE)</f>
        <v>2</v>
      </c>
      <c r="E1086" s="302">
        <f>VLOOKUP(C1086,MUNR[],4,FALSE)</f>
        <v>2</v>
      </c>
      <c r="F1086" s="303">
        <f>VLOOKUP(C1086,MUNR[],8,FALSE)</f>
        <v>238.52</v>
      </c>
    </row>
    <row r="1087" spans="1:6" ht="16.5" thickTop="1" thickBot="1" x14ac:dyDescent="0.3">
      <c r="A1087" s="496"/>
      <c r="B1087" s="488"/>
      <c r="C1087" s="264" t="s">
        <v>1227</v>
      </c>
      <c r="D1087" s="302">
        <f>VLOOKUP(C1087,MUNR[],3,FALSE)</f>
        <v>2</v>
      </c>
      <c r="E1087" s="302">
        <f>VLOOKUP(C1087,MUNR[],4,FALSE)</f>
        <v>2</v>
      </c>
      <c r="F1087" s="303">
        <f>VLOOKUP(C1087,MUNR[],8,FALSE)</f>
        <v>238.52</v>
      </c>
    </row>
    <row r="1088" spans="1:6" ht="16.5" thickTop="1" thickBot="1" x14ac:dyDescent="0.3">
      <c r="A1088" s="496"/>
      <c r="B1088" s="488"/>
      <c r="C1088" s="264" t="s">
        <v>1274</v>
      </c>
      <c r="D1088" s="302">
        <f>VLOOKUP(C1088,MUNR[],3,FALSE)</f>
        <v>2</v>
      </c>
      <c r="E1088" s="302">
        <f>VLOOKUP(C1088,MUNR[],4,FALSE)</f>
        <v>2</v>
      </c>
      <c r="F1088" s="303">
        <f>VLOOKUP(C1088,MUNR[],8,FALSE)</f>
        <v>238.52</v>
      </c>
    </row>
    <row r="1089" spans="1:13" ht="16.5" thickTop="1" thickBot="1" x14ac:dyDescent="0.3">
      <c r="A1089" s="496"/>
      <c r="B1089" s="488"/>
      <c r="C1089" s="264" t="s">
        <v>1318</v>
      </c>
      <c r="D1089" s="302">
        <f>VLOOKUP(C1089,MUNR[],3,FALSE)</f>
        <v>2</v>
      </c>
      <c r="E1089" s="302">
        <f>VLOOKUP(C1089,MUNR[],4,FALSE)</f>
        <v>2</v>
      </c>
      <c r="F1089" s="303">
        <f>VLOOKUP(C1089,MUNR[],8,FALSE)</f>
        <v>238.52</v>
      </c>
      <c r="G1089" s="102"/>
      <c r="H1089" s="102"/>
      <c r="J1089" s="102"/>
      <c r="K1089" s="102"/>
      <c r="L1089" s="102"/>
      <c r="M1089" s="102"/>
    </row>
    <row r="1090" spans="1:13" ht="16.5" thickTop="1" thickBot="1" x14ac:dyDescent="0.3">
      <c r="A1090" s="496"/>
      <c r="B1090" s="488"/>
      <c r="C1090" s="264" t="s">
        <v>1355</v>
      </c>
      <c r="D1090" s="302">
        <f>VLOOKUP(C1090,MUNR[],3,FALSE)</f>
        <v>2</v>
      </c>
      <c r="E1090" s="302">
        <f>VLOOKUP(C1090,MUNR[],4,FALSE)</f>
        <v>2</v>
      </c>
      <c r="F1090" s="303">
        <f>VLOOKUP(C1090,MUNR[],8,FALSE)</f>
        <v>238.52</v>
      </c>
    </row>
    <row r="1091" spans="1:13" ht="16.5" thickTop="1" thickBot="1" x14ac:dyDescent="0.3">
      <c r="A1091" s="497"/>
      <c r="B1091" s="489"/>
      <c r="C1091" s="265" t="s">
        <v>1388</v>
      </c>
      <c r="D1091" s="304">
        <f>VLOOKUP(C1091,MUNR[],3,FALSE)</f>
        <v>2</v>
      </c>
      <c r="E1091" s="304">
        <f>VLOOKUP(C1091,MUNR[],4,FALSE)</f>
        <v>2</v>
      </c>
      <c r="F1091" s="303">
        <f>VLOOKUP(C1091,MUNR[],8,FALSE)</f>
        <v>238.52</v>
      </c>
    </row>
    <row r="1092" spans="1:13" ht="15.75" customHeight="1" thickBot="1" x14ac:dyDescent="0.3">
      <c r="A1092" s="495" t="s">
        <v>149</v>
      </c>
      <c r="B1092" s="498" t="s">
        <v>212</v>
      </c>
      <c r="C1092" s="268" t="s">
        <v>354</v>
      </c>
      <c r="D1092" s="302">
        <f>VLOOKUP(C1092,MUNR[],3,FALSE)</f>
        <v>0.3</v>
      </c>
      <c r="E1092" s="371">
        <f>VLOOKUP(C1092,MUNR[],4,FALSE)</f>
        <v>0.80000001192092896</v>
      </c>
      <c r="F1092" s="360">
        <f>VLOOKUP(C1092,MUNR[],8,FALSE)</f>
        <v>0.82</v>
      </c>
    </row>
    <row r="1093" spans="1:13" ht="16.5" thickTop="1" thickBot="1" x14ac:dyDescent="0.3">
      <c r="A1093" s="496"/>
      <c r="B1093" s="499"/>
      <c r="C1093" s="264" t="s">
        <v>451</v>
      </c>
      <c r="D1093" s="302">
        <f>VLOOKUP(C1093,MUNR[],3,FALSE)</f>
        <v>0.3</v>
      </c>
      <c r="E1093" s="371">
        <f>VLOOKUP(C1093,MUNR[],4,FALSE)</f>
        <v>0.80000001192092896</v>
      </c>
      <c r="F1093" s="303">
        <f>VLOOKUP(C1093,MUNR[],8,FALSE)</f>
        <v>0.82</v>
      </c>
    </row>
    <row r="1094" spans="1:13" ht="16.5" thickTop="1" thickBot="1" x14ac:dyDescent="0.3">
      <c r="A1094" s="496"/>
      <c r="B1094" s="499"/>
      <c r="C1094" s="264" t="s">
        <v>544</v>
      </c>
      <c r="D1094" s="302">
        <f>VLOOKUP(C1094,MUNR[],3,FALSE)</f>
        <v>0.3</v>
      </c>
      <c r="E1094" s="371">
        <f>VLOOKUP(C1094,MUNR[],4,FALSE)</f>
        <v>0.80000001192092896</v>
      </c>
      <c r="F1094" s="303">
        <f>VLOOKUP(C1094,MUNR[],8,FALSE)</f>
        <v>0.82</v>
      </c>
    </row>
    <row r="1095" spans="1:13" ht="16.5" thickTop="1" thickBot="1" x14ac:dyDescent="0.3">
      <c r="A1095" s="496"/>
      <c r="B1095" s="499"/>
      <c r="C1095" s="264" t="s">
        <v>637</v>
      </c>
      <c r="D1095" s="302">
        <f>VLOOKUP(C1095,MUNR[],3,FALSE)</f>
        <v>0.3</v>
      </c>
      <c r="E1095" s="371">
        <f>VLOOKUP(C1095,MUNR[],4,FALSE)</f>
        <v>0.80000001192092896</v>
      </c>
      <c r="F1095" s="303">
        <f>VLOOKUP(C1095,MUNR[],8,FALSE)</f>
        <v>0.82</v>
      </c>
    </row>
    <row r="1096" spans="1:13" ht="16.5" thickTop="1" thickBot="1" x14ac:dyDescent="0.3">
      <c r="A1096" s="496"/>
      <c r="B1096" s="499"/>
      <c r="C1096" s="264" t="s">
        <v>729</v>
      </c>
      <c r="D1096" s="302">
        <f>VLOOKUP(C1096,MUNR[],3,FALSE)</f>
        <v>0.3</v>
      </c>
      <c r="E1096" s="371">
        <f>VLOOKUP(C1096,MUNR[],4,FALSE)</f>
        <v>0.80000001192092896</v>
      </c>
      <c r="F1096" s="303">
        <f>VLOOKUP(C1096,MUNR[],8,FALSE)</f>
        <v>0.82</v>
      </c>
    </row>
    <row r="1097" spans="1:13" ht="16.5" thickTop="1" thickBot="1" x14ac:dyDescent="0.3">
      <c r="A1097" s="496"/>
      <c r="B1097" s="499"/>
      <c r="C1097" s="264" t="s">
        <v>818</v>
      </c>
      <c r="D1097" s="302">
        <f>VLOOKUP(C1097,MUNR[],3,FALSE)</f>
        <v>0.3</v>
      </c>
      <c r="E1097" s="371">
        <f>VLOOKUP(C1097,MUNR[],4,FALSE)</f>
        <v>0.80000001192092896</v>
      </c>
      <c r="F1097" s="303">
        <f>VLOOKUP(C1097,MUNR[],8,FALSE)</f>
        <v>0.82</v>
      </c>
    </row>
    <row r="1098" spans="1:13" ht="16.5" thickTop="1" thickBot="1" x14ac:dyDescent="0.3">
      <c r="A1098" s="496"/>
      <c r="B1098" s="499"/>
      <c r="C1098" s="264" t="s">
        <v>901</v>
      </c>
      <c r="D1098" s="302">
        <f>VLOOKUP(C1098,MUNR[],3,FALSE)</f>
        <v>0.3</v>
      </c>
      <c r="E1098" s="371">
        <f>VLOOKUP(C1098,MUNR[],4,FALSE)</f>
        <v>0.80000001192092896</v>
      </c>
      <c r="F1098" s="303">
        <f>VLOOKUP(C1098,MUNR[],8,FALSE)</f>
        <v>0.02</v>
      </c>
    </row>
    <row r="1099" spans="1:13" ht="16.5" thickTop="1" thickBot="1" x14ac:dyDescent="0.3">
      <c r="A1099" s="496"/>
      <c r="B1099" s="499"/>
      <c r="C1099" s="264" t="s">
        <v>978</v>
      </c>
      <c r="D1099" s="302">
        <f>VLOOKUP(C1099,MUNR[],3,FALSE)</f>
        <v>0.3</v>
      </c>
      <c r="E1099" s="371">
        <f>VLOOKUP(C1099,MUNR[],4,FALSE)</f>
        <v>0.80000001192092896</v>
      </c>
      <c r="F1099" s="303">
        <f>VLOOKUP(C1099,MUNR[],8,FALSE)</f>
        <v>0.82</v>
      </c>
    </row>
    <row r="1100" spans="1:13" ht="16.5" thickTop="1" thickBot="1" x14ac:dyDescent="0.3">
      <c r="A1100" s="496"/>
      <c r="B1100" s="499"/>
      <c r="C1100" s="264" t="s">
        <v>1050</v>
      </c>
      <c r="D1100" s="302">
        <f>VLOOKUP(C1100,MUNR[],3,FALSE)</f>
        <v>0.3</v>
      </c>
      <c r="E1100" s="371">
        <f>VLOOKUP(C1100,MUNR[],4,FALSE)</f>
        <v>0.80000001192092896</v>
      </c>
      <c r="F1100" s="303">
        <f>VLOOKUP(C1100,MUNR[],8,FALSE)</f>
        <v>0.82</v>
      </c>
    </row>
    <row r="1101" spans="1:13" ht="16.5" thickTop="1" thickBot="1" x14ac:dyDescent="0.3">
      <c r="A1101" s="496"/>
      <c r="B1101" s="499"/>
      <c r="C1101" s="264" t="s">
        <v>1118</v>
      </c>
      <c r="D1101" s="302">
        <f>VLOOKUP(C1101,MUNR[],3,FALSE)</f>
        <v>0.3</v>
      </c>
      <c r="E1101" s="371">
        <f>VLOOKUP(C1101,MUNR[],4,FALSE)</f>
        <v>0.80000001192092896</v>
      </c>
      <c r="F1101" s="303">
        <f>VLOOKUP(C1101,MUNR[],8,FALSE)</f>
        <v>0.82</v>
      </c>
    </row>
    <row r="1102" spans="1:13" ht="16.5" thickTop="1" thickBot="1" x14ac:dyDescent="0.3">
      <c r="A1102" s="496"/>
      <c r="B1102" s="499"/>
      <c r="C1102" s="264" t="s">
        <v>1176</v>
      </c>
      <c r="D1102" s="302">
        <f>VLOOKUP(C1102,MUNR[],3,FALSE)</f>
        <v>0.3</v>
      </c>
      <c r="E1102" s="371">
        <f>VLOOKUP(C1102,MUNR[],4,FALSE)</f>
        <v>0.80000001192092896</v>
      </c>
      <c r="F1102" s="303">
        <f>VLOOKUP(C1102,MUNR[],8,FALSE)</f>
        <v>0.82</v>
      </c>
    </row>
    <row r="1103" spans="1:13" ht="16.5" thickTop="1" thickBot="1" x14ac:dyDescent="0.3">
      <c r="A1103" s="496"/>
      <c r="B1103" s="499"/>
      <c r="C1103" s="264" t="s">
        <v>1230</v>
      </c>
      <c r="D1103" s="302">
        <f>VLOOKUP(C1103,MUNR[],3,FALSE)</f>
        <v>0.3</v>
      </c>
      <c r="E1103" s="371">
        <f>VLOOKUP(C1103,MUNR[],4,FALSE)</f>
        <v>0.80000001192092896</v>
      </c>
      <c r="F1103" s="303">
        <f>VLOOKUP(C1103,MUNR[],8,FALSE)</f>
        <v>0.82</v>
      </c>
    </row>
    <row r="1104" spans="1:13" ht="16.5" thickTop="1" thickBot="1" x14ac:dyDescent="0.3">
      <c r="A1104" s="496"/>
      <c r="B1104" s="499"/>
      <c r="C1104" s="264" t="s">
        <v>1277</v>
      </c>
      <c r="D1104" s="302">
        <f>VLOOKUP(C1104,MUNR[],3,FALSE)</f>
        <v>0.3</v>
      </c>
      <c r="E1104" s="371">
        <f>VLOOKUP(C1104,MUNR[],4,FALSE)</f>
        <v>0.80000001192092896</v>
      </c>
      <c r="F1104" s="303">
        <f>VLOOKUP(C1104,MUNR[],8,FALSE)</f>
        <v>0.82</v>
      </c>
    </row>
    <row r="1105" spans="1:6" ht="16.5" thickTop="1" thickBot="1" x14ac:dyDescent="0.3">
      <c r="A1105" s="496"/>
      <c r="B1105" s="499"/>
      <c r="C1105" s="264" t="s">
        <v>1321</v>
      </c>
      <c r="D1105" s="302">
        <f>VLOOKUP(C1105,MUNR[],3,FALSE)</f>
        <v>0.3</v>
      </c>
      <c r="E1105" s="371">
        <f>VLOOKUP(C1105,MUNR[],4,FALSE)</f>
        <v>0.80000001192092896</v>
      </c>
      <c r="F1105" s="303">
        <f>VLOOKUP(C1105,MUNR[],8,FALSE)</f>
        <v>0.82</v>
      </c>
    </row>
    <row r="1106" spans="1:6" ht="16.5" thickTop="1" thickBot="1" x14ac:dyDescent="0.3">
      <c r="A1106" s="496"/>
      <c r="B1106" s="499"/>
      <c r="C1106" s="264" t="s">
        <v>1358</v>
      </c>
      <c r="D1106" s="302">
        <f>VLOOKUP(C1106,MUNR[],3,FALSE)</f>
        <v>0.3</v>
      </c>
      <c r="E1106" s="371">
        <f>VLOOKUP(C1106,MUNR[],4,FALSE)</f>
        <v>0.80000001192092896</v>
      </c>
      <c r="F1106" s="303">
        <f>VLOOKUP(C1106,MUNR[],8,FALSE)</f>
        <v>0.82</v>
      </c>
    </row>
    <row r="1107" spans="1:6" ht="16.5" thickTop="1" thickBot="1" x14ac:dyDescent="0.3">
      <c r="A1107" s="496"/>
      <c r="B1107" s="499"/>
      <c r="C1107" s="264" t="s">
        <v>1391</v>
      </c>
      <c r="D1107" s="302">
        <f>VLOOKUP(C1107,MUNR[],3,FALSE)</f>
        <v>0.3</v>
      </c>
      <c r="E1107" s="371">
        <f>VLOOKUP(C1107,MUNR[],4,FALSE)</f>
        <v>0.80000001192092896</v>
      </c>
      <c r="F1107" s="303">
        <f>VLOOKUP(C1107,MUNR[],8,FALSE)</f>
        <v>0.82</v>
      </c>
    </row>
    <row r="1108" spans="1:6" ht="16.5" thickTop="1" thickBot="1" x14ac:dyDescent="0.3">
      <c r="A1108" s="496"/>
      <c r="B1108" s="499"/>
      <c r="C1108" s="264" t="s">
        <v>1422</v>
      </c>
      <c r="D1108" s="302">
        <f>VLOOKUP(C1108,MUNR[],3,FALSE)</f>
        <v>0.3</v>
      </c>
      <c r="E1108" s="371">
        <f>VLOOKUP(C1108,MUNR[],4,FALSE)</f>
        <v>0.80000001192092896</v>
      </c>
      <c r="F1108" s="303">
        <f>VLOOKUP(C1108,MUNR[],8,FALSE)</f>
        <v>0.82</v>
      </c>
    </row>
    <row r="1109" spans="1:6" ht="16.5" thickTop="1" thickBot="1" x14ac:dyDescent="0.3">
      <c r="A1109" s="496"/>
      <c r="B1109" s="499"/>
      <c r="C1109" s="264" t="s">
        <v>1447</v>
      </c>
      <c r="D1109" s="302">
        <f>VLOOKUP(C1109,MUNR[],3,FALSE)</f>
        <v>0.3</v>
      </c>
      <c r="E1109" s="371">
        <f>VLOOKUP(C1109,MUNR[],4,FALSE)</f>
        <v>0.80000001192092896</v>
      </c>
      <c r="F1109" s="303">
        <f>VLOOKUP(C1109,MUNR[],8,FALSE)</f>
        <v>0.82</v>
      </c>
    </row>
    <row r="1110" spans="1:6" ht="16.5" thickTop="1" thickBot="1" x14ac:dyDescent="0.3">
      <c r="A1110" s="496"/>
      <c r="B1110" s="499"/>
      <c r="C1110" s="264" t="s">
        <v>1468</v>
      </c>
      <c r="D1110" s="302">
        <f>VLOOKUP(C1110,MUNR[],3,FALSE)</f>
        <v>0.3</v>
      </c>
      <c r="E1110" s="371">
        <f>VLOOKUP(C1110,MUNR[],4,FALSE)</f>
        <v>0.80000001192092896</v>
      </c>
      <c r="F1110" s="303">
        <f>VLOOKUP(C1110,MUNR[],8,FALSE)</f>
        <v>0.82</v>
      </c>
    </row>
    <row r="1111" spans="1:6" ht="16.5" thickTop="1" thickBot="1" x14ac:dyDescent="0.3">
      <c r="A1111" s="496"/>
      <c r="B1111" s="499"/>
      <c r="C1111" s="264" t="s">
        <v>1485</v>
      </c>
      <c r="D1111" s="302">
        <f>VLOOKUP(C1111,MUNR[],3,FALSE)</f>
        <v>0.3</v>
      </c>
      <c r="E1111" s="371">
        <f>VLOOKUP(C1111,MUNR[],4,FALSE)</f>
        <v>0.80000001192092896</v>
      </c>
      <c r="F1111" s="303">
        <f>VLOOKUP(C1111,MUNR[],8,FALSE)</f>
        <v>0.82</v>
      </c>
    </row>
    <row r="1112" spans="1:6" ht="16.5" thickTop="1" thickBot="1" x14ac:dyDescent="0.3">
      <c r="A1112" s="496"/>
      <c r="B1112" s="499"/>
      <c r="C1112" s="264" t="s">
        <v>1498</v>
      </c>
      <c r="D1112" s="302">
        <f>VLOOKUP(C1112,MUNR[],3,FALSE)</f>
        <v>0.3</v>
      </c>
      <c r="E1112" s="371">
        <f>VLOOKUP(C1112,MUNR[],4,FALSE)</f>
        <v>0.80000001192092896</v>
      </c>
      <c r="F1112" s="303">
        <f>VLOOKUP(C1112,MUNR[],8,FALSE)</f>
        <v>0.82</v>
      </c>
    </row>
    <row r="1113" spans="1:6" ht="16.5" thickTop="1" thickBot="1" x14ac:dyDescent="0.3">
      <c r="A1113" s="496"/>
      <c r="B1113" s="499"/>
      <c r="C1113" s="264" t="s">
        <v>1508</v>
      </c>
      <c r="D1113" s="302">
        <f>VLOOKUP(C1113,MUNR[],3,FALSE)</f>
        <v>0.3</v>
      </c>
      <c r="E1113" s="371">
        <f>VLOOKUP(C1113,MUNR[],4,FALSE)</f>
        <v>0.80000001192092896</v>
      </c>
      <c r="F1113" s="303">
        <f>VLOOKUP(C1113,MUNR[],8,FALSE)</f>
        <v>0.82</v>
      </c>
    </row>
    <row r="1114" spans="1:6" ht="16.5" thickTop="1" thickBot="1" x14ac:dyDescent="0.3">
      <c r="A1114" s="496"/>
      <c r="B1114" s="499"/>
      <c r="C1114" s="264" t="s">
        <v>1517</v>
      </c>
      <c r="D1114" s="302">
        <f>VLOOKUP(C1114,MUNR[],3,FALSE)</f>
        <v>0.3</v>
      </c>
      <c r="E1114" s="371">
        <f>VLOOKUP(C1114,MUNR[],4,FALSE)</f>
        <v>0.80000001192092896</v>
      </c>
      <c r="F1114" s="303">
        <f>VLOOKUP(C1114,MUNR[],8,FALSE)</f>
        <v>0.82</v>
      </c>
    </row>
    <row r="1115" spans="1:6" ht="16.5" thickTop="1" thickBot="1" x14ac:dyDescent="0.3">
      <c r="A1115" s="496"/>
      <c r="B1115" s="499"/>
      <c r="C1115" s="264" t="s">
        <v>1524</v>
      </c>
      <c r="D1115" s="302">
        <f>VLOOKUP(C1115,MUNR[],3,FALSE)</f>
        <v>0.3</v>
      </c>
      <c r="E1115" s="371">
        <f>VLOOKUP(C1115,MUNR[],4,FALSE)</f>
        <v>0.80000001192092896</v>
      </c>
      <c r="F1115" s="303">
        <f>VLOOKUP(C1115,MUNR[],8,FALSE)</f>
        <v>0.82</v>
      </c>
    </row>
    <row r="1116" spans="1:6" ht="16.5" thickTop="1" thickBot="1" x14ac:dyDescent="0.3">
      <c r="A1116" s="496"/>
      <c r="B1116" s="500"/>
      <c r="C1116" s="265" t="s">
        <v>1531</v>
      </c>
      <c r="D1116" s="304">
        <f>VLOOKUP(C1116,MUNR[],3,FALSE)</f>
        <v>0.3</v>
      </c>
      <c r="E1116" s="372">
        <f>VLOOKUP(C1116,MUNR[],4,FALSE)</f>
        <v>0.80000001192092896</v>
      </c>
      <c r="F1116" s="305">
        <f>VLOOKUP(C1116,MUNR[],8,FALSE)</f>
        <v>0.82</v>
      </c>
    </row>
    <row r="1117" spans="1:6" ht="48.75" thickTop="1" thickBot="1" x14ac:dyDescent="0.3">
      <c r="A1117" s="496"/>
      <c r="B1117" s="297" t="s">
        <v>168</v>
      </c>
      <c r="C1117" s="267" t="s">
        <v>355</v>
      </c>
      <c r="D1117" s="306">
        <f>VLOOKUP(C1117,MUNR[],3,FALSE)</f>
        <v>2</v>
      </c>
      <c r="E1117" s="306">
        <f>VLOOKUP(C1117,MUNR[],4,FALSE)</f>
        <v>2</v>
      </c>
      <c r="F1117" s="303">
        <f>VLOOKUP(C1117,MUNR[],8,FALSE)</f>
        <v>17.18</v>
      </c>
    </row>
    <row r="1118" spans="1:6" ht="16.5" customHeight="1" thickTop="1" thickBot="1" x14ac:dyDescent="0.3">
      <c r="A1118" s="496"/>
      <c r="B1118" s="498" t="s">
        <v>198</v>
      </c>
      <c r="C1118" s="268" t="s">
        <v>356</v>
      </c>
      <c r="D1118" s="302">
        <f>VLOOKUP(C1118,MUNR[],3,FALSE)</f>
        <v>0.3</v>
      </c>
      <c r="E1118" s="371">
        <f>VLOOKUP(C1118,MUNR[],4,FALSE)</f>
        <v>0.80000001192092896</v>
      </c>
      <c r="F1118" s="360">
        <f>VLOOKUP(C1118,MUNR[],8,FALSE)</f>
        <v>1.31</v>
      </c>
    </row>
    <row r="1119" spans="1:6" ht="16.5" thickTop="1" thickBot="1" x14ac:dyDescent="0.3">
      <c r="A1119" s="496"/>
      <c r="B1119" s="499"/>
      <c r="C1119" s="264" t="s">
        <v>452</v>
      </c>
      <c r="D1119" s="302">
        <f>VLOOKUP(C1119,MUNR[],3,FALSE)</f>
        <v>0.3</v>
      </c>
      <c r="E1119" s="371">
        <f>VLOOKUP(C1119,MUNR[],4,FALSE)</f>
        <v>0.80000001192092896</v>
      </c>
      <c r="F1119" s="303">
        <f>VLOOKUP(C1119,MUNR[],8,FALSE)</f>
        <v>1.31</v>
      </c>
    </row>
    <row r="1120" spans="1:6" ht="16.5" thickTop="1" thickBot="1" x14ac:dyDescent="0.3">
      <c r="A1120" s="496"/>
      <c r="B1120" s="499"/>
      <c r="C1120" s="264" t="s">
        <v>545</v>
      </c>
      <c r="D1120" s="302">
        <f>VLOOKUP(C1120,MUNR[],3,FALSE)</f>
        <v>0.3</v>
      </c>
      <c r="E1120" s="371">
        <f>VLOOKUP(C1120,MUNR[],4,FALSE)</f>
        <v>0.80000001192092896</v>
      </c>
      <c r="F1120" s="303">
        <f>VLOOKUP(C1120,MUNR[],8,FALSE)</f>
        <v>1.31</v>
      </c>
    </row>
    <row r="1121" spans="1:6" ht="16.5" thickTop="1" thickBot="1" x14ac:dyDescent="0.3">
      <c r="A1121" s="496"/>
      <c r="B1121" s="499"/>
      <c r="C1121" s="264" t="s">
        <v>638</v>
      </c>
      <c r="D1121" s="302">
        <f>VLOOKUP(C1121,MUNR[],3,FALSE)</f>
        <v>0.3</v>
      </c>
      <c r="E1121" s="371">
        <f>VLOOKUP(C1121,MUNR[],4,FALSE)</f>
        <v>0.80000001192092896</v>
      </c>
      <c r="F1121" s="303">
        <f>VLOOKUP(C1121,MUNR[],8,FALSE)</f>
        <v>1.31</v>
      </c>
    </row>
    <row r="1122" spans="1:6" ht="16.5" thickTop="1" thickBot="1" x14ac:dyDescent="0.3">
      <c r="A1122" s="496"/>
      <c r="B1122" s="499"/>
      <c r="C1122" s="264" t="s">
        <v>730</v>
      </c>
      <c r="D1122" s="302">
        <f>VLOOKUP(C1122,MUNR[],3,FALSE)</f>
        <v>0.3</v>
      </c>
      <c r="E1122" s="371">
        <f>VLOOKUP(C1122,MUNR[],4,FALSE)</f>
        <v>0.80000001192092896</v>
      </c>
      <c r="F1122" s="303">
        <f>VLOOKUP(C1122,MUNR[],8,FALSE)</f>
        <v>1.31</v>
      </c>
    </row>
    <row r="1123" spans="1:6" ht="16.5" thickTop="1" thickBot="1" x14ac:dyDescent="0.3">
      <c r="A1123" s="496"/>
      <c r="B1123" s="500"/>
      <c r="C1123" s="265" t="s">
        <v>819</v>
      </c>
      <c r="D1123" s="304">
        <f>VLOOKUP(C1123,MUNR[],3,FALSE)</f>
        <v>0.3</v>
      </c>
      <c r="E1123" s="372">
        <f>VLOOKUP(C1123,MUNR[],4,FALSE)</f>
        <v>0.80000001192092896</v>
      </c>
      <c r="F1123" s="305">
        <f>VLOOKUP(C1123,MUNR[],8,FALSE)</f>
        <v>1.31</v>
      </c>
    </row>
    <row r="1124" spans="1:6" ht="16.5" thickTop="1" thickBot="1" x14ac:dyDescent="0.3">
      <c r="A1124" s="496"/>
      <c r="B1124" s="487" t="s">
        <v>183</v>
      </c>
      <c r="C1124" s="268" t="s">
        <v>357</v>
      </c>
      <c r="D1124" s="302">
        <f>VLOOKUP(C1124,MUNR[],3,FALSE)</f>
        <v>0.3</v>
      </c>
      <c r="E1124" s="302">
        <f>VLOOKUP(C1124,MUNR[],4,FALSE)</f>
        <v>0.80000001192092896</v>
      </c>
      <c r="F1124" s="303">
        <f>VLOOKUP(C1124,MUNR[],8,FALSE)</f>
        <v>0.23</v>
      </c>
    </row>
    <row r="1125" spans="1:6" ht="16.5" thickTop="1" thickBot="1" x14ac:dyDescent="0.3">
      <c r="A1125" s="496"/>
      <c r="B1125" s="488"/>
      <c r="C1125" s="264" t="s">
        <v>453</v>
      </c>
      <c r="D1125" s="302">
        <f>VLOOKUP(C1125,MUNR[],3,FALSE)</f>
        <v>0.3</v>
      </c>
      <c r="E1125" s="302">
        <f>VLOOKUP(C1125,MUNR[],4,FALSE)</f>
        <v>0.80000001192092896</v>
      </c>
      <c r="F1125" s="303">
        <f>VLOOKUP(C1125,MUNR[],8,FALSE)</f>
        <v>0.23</v>
      </c>
    </row>
    <row r="1126" spans="1:6" ht="16.5" thickTop="1" thickBot="1" x14ac:dyDescent="0.3">
      <c r="A1126" s="496"/>
      <c r="B1126" s="488"/>
      <c r="C1126" s="264" t="s">
        <v>546</v>
      </c>
      <c r="D1126" s="302">
        <f>VLOOKUP(C1126,MUNR[],3,FALSE)</f>
        <v>0.3</v>
      </c>
      <c r="E1126" s="302">
        <f>VLOOKUP(C1126,MUNR[],4,FALSE)</f>
        <v>0.80000001192092896</v>
      </c>
      <c r="F1126" s="303">
        <f>VLOOKUP(C1126,MUNR[],8,FALSE)</f>
        <v>0.23</v>
      </c>
    </row>
    <row r="1127" spans="1:6" ht="16.5" thickTop="1" thickBot="1" x14ac:dyDescent="0.3">
      <c r="A1127" s="496"/>
      <c r="B1127" s="488"/>
      <c r="C1127" s="264" t="s">
        <v>639</v>
      </c>
      <c r="D1127" s="302">
        <f>VLOOKUP(C1127,MUNR[],3,FALSE)</f>
        <v>0.3</v>
      </c>
      <c r="E1127" s="302">
        <f>VLOOKUP(C1127,MUNR[],4,FALSE)</f>
        <v>0.80000001192092896</v>
      </c>
      <c r="F1127" s="303">
        <f>VLOOKUP(C1127,MUNR[],8,FALSE)</f>
        <v>0.23</v>
      </c>
    </row>
    <row r="1128" spans="1:6" ht="16.5" thickTop="1" thickBot="1" x14ac:dyDescent="0.3">
      <c r="A1128" s="496"/>
      <c r="B1128" s="488"/>
      <c r="C1128" s="264" t="s">
        <v>731</v>
      </c>
      <c r="D1128" s="302">
        <f>VLOOKUP(C1128,MUNR[],3,FALSE)</f>
        <v>0.3</v>
      </c>
      <c r="E1128" s="302">
        <f>VLOOKUP(C1128,MUNR[],4,FALSE)</f>
        <v>0.80000001192092896</v>
      </c>
      <c r="F1128" s="303">
        <f>VLOOKUP(C1128,MUNR[],8,FALSE)</f>
        <v>0.23</v>
      </c>
    </row>
    <row r="1129" spans="1:6" ht="16.5" thickTop="1" thickBot="1" x14ac:dyDescent="0.3">
      <c r="A1129" s="496"/>
      <c r="B1129" s="488"/>
      <c r="C1129" s="264" t="s">
        <v>820</v>
      </c>
      <c r="D1129" s="302">
        <f>VLOOKUP(C1129,MUNR[],3,FALSE)</f>
        <v>0.3</v>
      </c>
      <c r="E1129" s="302">
        <f>VLOOKUP(C1129,MUNR[],4,FALSE)</f>
        <v>0.80000001192092896</v>
      </c>
      <c r="F1129" s="303">
        <f>VLOOKUP(C1129,MUNR[],8,FALSE)</f>
        <v>0.23</v>
      </c>
    </row>
    <row r="1130" spans="1:6" ht="16.5" thickTop="1" thickBot="1" x14ac:dyDescent="0.3">
      <c r="A1130" s="496"/>
      <c r="B1130" s="488"/>
      <c r="C1130" s="264" t="s">
        <v>902</v>
      </c>
      <c r="D1130" s="302">
        <f>VLOOKUP(C1130,MUNR[],3,FALSE)</f>
        <v>0.3</v>
      </c>
      <c r="E1130" s="302">
        <f>VLOOKUP(C1130,MUNR[],4,FALSE)</f>
        <v>0.80000001192092896</v>
      </c>
      <c r="F1130" s="303">
        <f>VLOOKUP(C1130,MUNR[],8,FALSE)</f>
        <v>0.23</v>
      </c>
    </row>
    <row r="1131" spans="1:6" ht="16.5" thickTop="1" thickBot="1" x14ac:dyDescent="0.3">
      <c r="A1131" s="496"/>
      <c r="B1131" s="488"/>
      <c r="C1131" s="264" t="s">
        <v>979</v>
      </c>
      <c r="D1131" s="302">
        <f>VLOOKUP(C1131,MUNR[],3,FALSE)</f>
        <v>0.3</v>
      </c>
      <c r="E1131" s="302">
        <f>VLOOKUP(C1131,MUNR[],4,FALSE)</f>
        <v>0.80000001192092896</v>
      </c>
      <c r="F1131" s="303">
        <f>VLOOKUP(C1131,MUNR[],8,FALSE)</f>
        <v>0.23</v>
      </c>
    </row>
    <row r="1132" spans="1:6" ht="16.5" thickTop="1" thickBot="1" x14ac:dyDescent="0.3">
      <c r="A1132" s="496"/>
      <c r="B1132" s="488"/>
      <c r="C1132" s="264" t="s">
        <v>1051</v>
      </c>
      <c r="D1132" s="302">
        <f>VLOOKUP(C1132,MUNR[],3,FALSE)</f>
        <v>0.3</v>
      </c>
      <c r="E1132" s="302">
        <f>VLOOKUP(C1132,MUNR[],4,FALSE)</f>
        <v>0.80000001192092896</v>
      </c>
      <c r="F1132" s="303">
        <f>VLOOKUP(C1132,MUNR[],8,FALSE)</f>
        <v>0.23</v>
      </c>
    </row>
    <row r="1133" spans="1:6" ht="16.5" thickTop="1" thickBot="1" x14ac:dyDescent="0.3">
      <c r="A1133" s="496"/>
      <c r="B1133" s="488"/>
      <c r="C1133" s="264" t="s">
        <v>1119</v>
      </c>
      <c r="D1133" s="302">
        <f>VLOOKUP(C1133,MUNR[],3,FALSE)</f>
        <v>0.3</v>
      </c>
      <c r="E1133" s="302">
        <f>VLOOKUP(C1133,MUNR[],4,FALSE)</f>
        <v>0.80000001192092896</v>
      </c>
      <c r="F1133" s="303">
        <f>VLOOKUP(C1133,MUNR[],8,FALSE)</f>
        <v>0.23</v>
      </c>
    </row>
    <row r="1134" spans="1:6" ht="16.5" thickTop="1" thickBot="1" x14ac:dyDescent="0.3">
      <c r="A1134" s="496"/>
      <c r="B1134" s="488"/>
      <c r="C1134" s="264" t="s">
        <v>1177</v>
      </c>
      <c r="D1134" s="302">
        <f>VLOOKUP(C1134,MUNR[],3,FALSE)</f>
        <v>0.3</v>
      </c>
      <c r="E1134" s="302">
        <f>VLOOKUP(C1134,MUNR[],4,FALSE)</f>
        <v>0.80000001192092896</v>
      </c>
      <c r="F1134" s="303">
        <f>VLOOKUP(C1134,MUNR[],8,FALSE)</f>
        <v>0.23</v>
      </c>
    </row>
    <row r="1135" spans="1:6" ht="16.5" thickTop="1" thickBot="1" x14ac:dyDescent="0.3">
      <c r="A1135" s="496"/>
      <c r="B1135" s="488"/>
      <c r="C1135" s="264" t="s">
        <v>1231</v>
      </c>
      <c r="D1135" s="302">
        <f>VLOOKUP(C1135,MUNR[],3,FALSE)</f>
        <v>0.3</v>
      </c>
      <c r="E1135" s="302">
        <f>VLOOKUP(C1135,MUNR[],4,FALSE)</f>
        <v>0.80000001192092896</v>
      </c>
      <c r="F1135" s="303">
        <f>VLOOKUP(C1135,MUNR[],8,FALSE)</f>
        <v>0.23</v>
      </c>
    </row>
    <row r="1136" spans="1:6" ht="16.5" thickTop="1" thickBot="1" x14ac:dyDescent="0.3">
      <c r="A1136" s="496"/>
      <c r="B1136" s="488"/>
      <c r="C1136" s="264" t="s">
        <v>1278</v>
      </c>
      <c r="D1136" s="302">
        <f>VLOOKUP(C1136,MUNR[],3,FALSE)</f>
        <v>0.3</v>
      </c>
      <c r="E1136" s="302">
        <f>VLOOKUP(C1136,MUNR[],4,FALSE)</f>
        <v>0.80000001192092896</v>
      </c>
      <c r="F1136" s="303">
        <f>VLOOKUP(C1136,MUNR[],8,FALSE)</f>
        <v>0.23</v>
      </c>
    </row>
    <row r="1137" spans="1:6" ht="16.5" thickTop="1" thickBot="1" x14ac:dyDescent="0.3">
      <c r="A1137" s="496"/>
      <c r="B1137" s="488"/>
      <c r="C1137" s="264" t="s">
        <v>1322</v>
      </c>
      <c r="D1137" s="302">
        <f>VLOOKUP(C1137,MUNR[],3,FALSE)</f>
        <v>0.3</v>
      </c>
      <c r="E1137" s="302">
        <f>VLOOKUP(C1137,MUNR[],4,FALSE)</f>
        <v>0.80000001192092896</v>
      </c>
      <c r="F1137" s="303">
        <f>VLOOKUP(C1137,MUNR[],8,FALSE)</f>
        <v>0.23</v>
      </c>
    </row>
    <row r="1138" spans="1:6" ht="16.5" thickTop="1" thickBot="1" x14ac:dyDescent="0.3">
      <c r="A1138" s="496"/>
      <c r="B1138" s="488"/>
      <c r="C1138" s="264" t="s">
        <v>1359</v>
      </c>
      <c r="D1138" s="302">
        <f>VLOOKUP(C1138,MUNR[],3,FALSE)</f>
        <v>0.3</v>
      </c>
      <c r="E1138" s="302">
        <f>VLOOKUP(C1138,MUNR[],4,FALSE)</f>
        <v>0.80000001192092896</v>
      </c>
      <c r="F1138" s="303">
        <f>VLOOKUP(C1138,MUNR[],8,FALSE)</f>
        <v>0.23</v>
      </c>
    </row>
    <row r="1139" spans="1:6" ht="16.5" thickTop="1" thickBot="1" x14ac:dyDescent="0.3">
      <c r="A1139" s="496"/>
      <c r="B1139" s="488"/>
      <c r="C1139" s="264" t="s">
        <v>1392</v>
      </c>
      <c r="D1139" s="302">
        <f>VLOOKUP(C1139,MUNR[],3,FALSE)</f>
        <v>0.3</v>
      </c>
      <c r="E1139" s="302">
        <f>VLOOKUP(C1139,MUNR[],4,FALSE)</f>
        <v>0.80000001192092896</v>
      </c>
      <c r="F1139" s="303">
        <f>VLOOKUP(C1139,MUNR[],8,FALSE)</f>
        <v>0.23</v>
      </c>
    </row>
    <row r="1140" spans="1:6" ht="16.5" thickTop="1" thickBot="1" x14ac:dyDescent="0.3">
      <c r="A1140" s="496"/>
      <c r="B1140" s="488"/>
      <c r="C1140" s="264" t="s">
        <v>1423</v>
      </c>
      <c r="D1140" s="302">
        <f>VLOOKUP(C1140,MUNR[],3,FALSE)</f>
        <v>0.3</v>
      </c>
      <c r="E1140" s="302">
        <f>VLOOKUP(C1140,MUNR[],4,FALSE)</f>
        <v>0.80000001192092896</v>
      </c>
      <c r="F1140" s="303">
        <f>VLOOKUP(C1140,MUNR[],8,FALSE)</f>
        <v>0.23</v>
      </c>
    </row>
    <row r="1141" spans="1:6" ht="16.5" thickTop="1" thickBot="1" x14ac:dyDescent="0.3">
      <c r="A1141" s="496"/>
      <c r="B1141" s="488"/>
      <c r="C1141" s="264" t="s">
        <v>1448</v>
      </c>
      <c r="D1141" s="302">
        <f>VLOOKUP(C1141,MUNR[],3,FALSE)</f>
        <v>0.3</v>
      </c>
      <c r="E1141" s="302">
        <f>VLOOKUP(C1141,MUNR[],4,FALSE)</f>
        <v>0.80000001192092896</v>
      </c>
      <c r="F1141" s="303">
        <f>VLOOKUP(C1141,MUNR[],8,FALSE)</f>
        <v>0.23</v>
      </c>
    </row>
    <row r="1142" spans="1:6" ht="16.5" thickTop="1" thickBot="1" x14ac:dyDescent="0.3">
      <c r="A1142" s="496"/>
      <c r="B1142" s="488"/>
      <c r="C1142" s="264" t="s">
        <v>1469</v>
      </c>
      <c r="D1142" s="302">
        <f>VLOOKUP(C1142,MUNR[],3,FALSE)</f>
        <v>0.3</v>
      </c>
      <c r="E1142" s="302">
        <f>VLOOKUP(C1142,MUNR[],4,FALSE)</f>
        <v>0.80000001192092896</v>
      </c>
      <c r="F1142" s="303">
        <f>VLOOKUP(C1142,MUNR[],8,FALSE)</f>
        <v>0.23</v>
      </c>
    </row>
    <row r="1143" spans="1:6" ht="16.5" thickTop="1" thickBot="1" x14ac:dyDescent="0.3">
      <c r="A1143" s="496"/>
      <c r="B1143" s="488"/>
      <c r="C1143" s="264" t="s">
        <v>1486</v>
      </c>
      <c r="D1143" s="302">
        <f>VLOOKUP(C1143,MUNR[],3,FALSE)</f>
        <v>0.3</v>
      </c>
      <c r="E1143" s="302">
        <f>VLOOKUP(C1143,MUNR[],4,FALSE)</f>
        <v>0.80000001192092896</v>
      </c>
      <c r="F1143" s="303">
        <f>VLOOKUP(C1143,MUNR[],8,FALSE)</f>
        <v>0.23</v>
      </c>
    </row>
    <row r="1144" spans="1:6" ht="16.5" thickTop="1" thickBot="1" x14ac:dyDescent="0.3">
      <c r="A1144" s="496"/>
      <c r="B1144" s="488"/>
      <c r="C1144" s="264" t="s">
        <v>1499</v>
      </c>
      <c r="D1144" s="302">
        <f>VLOOKUP(C1144,MUNR[],3,FALSE)</f>
        <v>0.3</v>
      </c>
      <c r="E1144" s="302">
        <f>VLOOKUP(C1144,MUNR[],4,FALSE)</f>
        <v>0.80000001192092896</v>
      </c>
      <c r="F1144" s="303">
        <f>VLOOKUP(C1144,MUNR[],8,FALSE)</f>
        <v>0.23</v>
      </c>
    </row>
    <row r="1145" spans="1:6" ht="16.5" thickTop="1" thickBot="1" x14ac:dyDescent="0.3">
      <c r="A1145" s="496"/>
      <c r="B1145" s="488"/>
      <c r="C1145" s="264" t="s">
        <v>1509</v>
      </c>
      <c r="D1145" s="302">
        <f>VLOOKUP(C1145,MUNR[],3,FALSE)</f>
        <v>0.3</v>
      </c>
      <c r="E1145" s="302">
        <f>VLOOKUP(C1145,MUNR[],4,FALSE)</f>
        <v>0.80000001192092896</v>
      </c>
      <c r="F1145" s="303">
        <f>VLOOKUP(C1145,MUNR[],8,FALSE)</f>
        <v>0.23</v>
      </c>
    </row>
    <row r="1146" spans="1:6" ht="16.5" thickTop="1" thickBot="1" x14ac:dyDescent="0.3">
      <c r="A1146" s="496"/>
      <c r="B1146" s="488"/>
      <c r="C1146" s="264" t="s">
        <v>1518</v>
      </c>
      <c r="D1146" s="302">
        <f>VLOOKUP(C1146,MUNR[],3,FALSE)</f>
        <v>0.3</v>
      </c>
      <c r="E1146" s="302">
        <f>VLOOKUP(C1146,MUNR[],4,FALSE)</f>
        <v>0.80000001192092896</v>
      </c>
      <c r="F1146" s="303">
        <f>VLOOKUP(C1146,MUNR[],8,FALSE)</f>
        <v>0.23</v>
      </c>
    </row>
    <row r="1147" spans="1:6" ht="16.5" thickTop="1" thickBot="1" x14ac:dyDescent="0.3">
      <c r="A1147" s="496"/>
      <c r="B1147" s="489"/>
      <c r="C1147" s="265" t="s">
        <v>1525</v>
      </c>
      <c r="D1147" s="304">
        <f>VLOOKUP(C1147,MUNR[],3,FALSE)</f>
        <v>0.3</v>
      </c>
      <c r="E1147" s="304">
        <f>VLOOKUP(C1147,MUNR[],4,FALSE)</f>
        <v>0.80000001192092896</v>
      </c>
      <c r="F1147" s="303">
        <f>VLOOKUP(C1147,MUNR[],8,FALSE)</f>
        <v>0.23</v>
      </c>
    </row>
    <row r="1148" spans="1:6" ht="16.5" thickTop="1" thickBot="1" x14ac:dyDescent="0.3">
      <c r="A1148" s="496"/>
      <c r="B1148" s="490" t="s">
        <v>226</v>
      </c>
      <c r="C1148" s="268" t="s">
        <v>358</v>
      </c>
      <c r="D1148" s="302">
        <f>VLOOKUP(C1148,MUNR[],3,FALSE)</f>
        <v>0.3</v>
      </c>
      <c r="E1148" s="371">
        <f>VLOOKUP(C1148,MUNR[],4,FALSE)</f>
        <v>0.80000001192092896</v>
      </c>
      <c r="F1148" s="360">
        <f>VLOOKUP(C1148,MUNR[],8,FALSE)</f>
        <v>0.84</v>
      </c>
    </row>
    <row r="1149" spans="1:6" ht="16.5" thickTop="1" thickBot="1" x14ac:dyDescent="0.3">
      <c r="A1149" s="496"/>
      <c r="B1149" s="488"/>
      <c r="C1149" s="264" t="s">
        <v>454</v>
      </c>
      <c r="D1149" s="302">
        <f>VLOOKUP(C1149,MUNR[],3,FALSE)</f>
        <v>0.3</v>
      </c>
      <c r="E1149" s="371">
        <f>VLOOKUP(C1149,MUNR[],4,FALSE)</f>
        <v>0.80000001192092896</v>
      </c>
      <c r="F1149" s="303">
        <f>VLOOKUP(C1149,MUNR[],8,FALSE)</f>
        <v>0.84</v>
      </c>
    </row>
    <row r="1150" spans="1:6" ht="16.5" thickTop="1" thickBot="1" x14ac:dyDescent="0.3">
      <c r="A1150" s="496"/>
      <c r="B1150" s="488"/>
      <c r="C1150" s="264" t="s">
        <v>547</v>
      </c>
      <c r="D1150" s="302">
        <f>VLOOKUP(C1150,MUNR[],3,FALSE)</f>
        <v>0.3</v>
      </c>
      <c r="E1150" s="371">
        <f>VLOOKUP(C1150,MUNR[],4,FALSE)</f>
        <v>0.80000001192092896</v>
      </c>
      <c r="F1150" s="303">
        <f>VLOOKUP(C1150,MUNR[],8,FALSE)</f>
        <v>0.84</v>
      </c>
    </row>
    <row r="1151" spans="1:6" ht="16.5" thickTop="1" thickBot="1" x14ac:dyDescent="0.3">
      <c r="A1151" s="496"/>
      <c r="B1151" s="488"/>
      <c r="C1151" s="264" t="s">
        <v>640</v>
      </c>
      <c r="D1151" s="302">
        <f>VLOOKUP(C1151,MUNR[],3,FALSE)</f>
        <v>0.3</v>
      </c>
      <c r="E1151" s="371">
        <f>VLOOKUP(C1151,MUNR[],4,FALSE)</f>
        <v>0.80000001192092896</v>
      </c>
      <c r="F1151" s="303">
        <f>VLOOKUP(C1151,MUNR[],8,FALSE)</f>
        <v>0.84</v>
      </c>
    </row>
    <row r="1152" spans="1:6" ht="16.5" thickTop="1" thickBot="1" x14ac:dyDescent="0.3">
      <c r="A1152" s="496"/>
      <c r="B1152" s="488"/>
      <c r="C1152" s="264" t="s">
        <v>732</v>
      </c>
      <c r="D1152" s="302">
        <f>VLOOKUP(C1152,MUNR[],3,FALSE)</f>
        <v>0.3</v>
      </c>
      <c r="E1152" s="371">
        <f>VLOOKUP(C1152,MUNR[],4,FALSE)</f>
        <v>0.80000001192092896</v>
      </c>
      <c r="F1152" s="303">
        <f>VLOOKUP(C1152,MUNR[],8,FALSE)</f>
        <v>0.84</v>
      </c>
    </row>
    <row r="1153" spans="1:6" ht="16.5" thickTop="1" thickBot="1" x14ac:dyDescent="0.3">
      <c r="A1153" s="496"/>
      <c r="B1153" s="488"/>
      <c r="C1153" s="264" t="s">
        <v>821</v>
      </c>
      <c r="D1153" s="302">
        <f>VLOOKUP(C1153,MUNR[],3,FALSE)</f>
        <v>0.3</v>
      </c>
      <c r="E1153" s="371">
        <f>VLOOKUP(C1153,MUNR[],4,FALSE)</f>
        <v>0.80000001192092896</v>
      </c>
      <c r="F1153" s="303">
        <f>VLOOKUP(C1153,MUNR[],8,FALSE)</f>
        <v>0.84</v>
      </c>
    </row>
    <row r="1154" spans="1:6" ht="16.5" thickTop="1" thickBot="1" x14ac:dyDescent="0.3">
      <c r="A1154" s="496"/>
      <c r="B1154" s="488"/>
      <c r="C1154" s="264" t="s">
        <v>903</v>
      </c>
      <c r="D1154" s="302">
        <f>VLOOKUP(C1154,MUNR[],3,FALSE)</f>
        <v>0.3</v>
      </c>
      <c r="E1154" s="371">
        <f>VLOOKUP(C1154,MUNR[],4,FALSE)</f>
        <v>0.80000001192092896</v>
      </c>
      <c r="F1154" s="303">
        <f>VLOOKUP(C1154,MUNR[],8,FALSE)</f>
        <v>0.84</v>
      </c>
    </row>
    <row r="1155" spans="1:6" ht="16.5" thickTop="1" thickBot="1" x14ac:dyDescent="0.3">
      <c r="A1155" s="496"/>
      <c r="B1155" s="488"/>
      <c r="C1155" s="264" t="s">
        <v>980</v>
      </c>
      <c r="D1155" s="302">
        <f>VLOOKUP(C1155,MUNR[],3,FALSE)</f>
        <v>0.3</v>
      </c>
      <c r="E1155" s="371">
        <f>VLOOKUP(C1155,MUNR[],4,FALSE)</f>
        <v>0.80000001192092896</v>
      </c>
      <c r="F1155" s="303">
        <f>VLOOKUP(C1155,MUNR[],8,FALSE)</f>
        <v>0.84</v>
      </c>
    </row>
    <row r="1156" spans="1:6" ht="16.5" thickTop="1" thickBot="1" x14ac:dyDescent="0.3">
      <c r="A1156" s="496"/>
      <c r="B1156" s="488"/>
      <c r="C1156" s="264" t="s">
        <v>1052</v>
      </c>
      <c r="D1156" s="302">
        <f>VLOOKUP(C1156,MUNR[],3,FALSE)</f>
        <v>0.3</v>
      </c>
      <c r="E1156" s="371">
        <f>VLOOKUP(C1156,MUNR[],4,FALSE)</f>
        <v>0.80000001192092896</v>
      </c>
      <c r="F1156" s="303">
        <f>VLOOKUP(C1156,MUNR[],8,FALSE)</f>
        <v>0.84</v>
      </c>
    </row>
    <row r="1157" spans="1:6" ht="16.5" thickTop="1" thickBot="1" x14ac:dyDescent="0.3">
      <c r="A1157" s="496"/>
      <c r="B1157" s="488"/>
      <c r="C1157" s="264" t="s">
        <v>1120</v>
      </c>
      <c r="D1157" s="302">
        <f>VLOOKUP(C1157,MUNR[],3,FALSE)</f>
        <v>0.3</v>
      </c>
      <c r="E1157" s="371">
        <f>VLOOKUP(C1157,MUNR[],4,FALSE)</f>
        <v>0.80000001192092896</v>
      </c>
      <c r="F1157" s="303">
        <f>VLOOKUP(C1157,MUNR[],8,FALSE)</f>
        <v>0.84</v>
      </c>
    </row>
    <row r="1158" spans="1:6" ht="16.5" thickTop="1" thickBot="1" x14ac:dyDescent="0.3">
      <c r="A1158" s="496"/>
      <c r="B1158" s="488"/>
      <c r="C1158" s="264" t="s">
        <v>1178</v>
      </c>
      <c r="D1158" s="302">
        <f>VLOOKUP(C1158,MUNR[],3,FALSE)</f>
        <v>0.3</v>
      </c>
      <c r="E1158" s="371">
        <f>VLOOKUP(C1158,MUNR[],4,FALSE)</f>
        <v>0.80000001192092896</v>
      </c>
      <c r="F1158" s="303">
        <f>VLOOKUP(C1158,MUNR[],8,FALSE)</f>
        <v>0.84</v>
      </c>
    </row>
    <row r="1159" spans="1:6" ht="16.5" thickTop="1" thickBot="1" x14ac:dyDescent="0.3">
      <c r="A1159" s="496"/>
      <c r="B1159" s="488"/>
      <c r="C1159" s="264" t="s">
        <v>1232</v>
      </c>
      <c r="D1159" s="302">
        <f>VLOOKUP(C1159,MUNR[],3,FALSE)</f>
        <v>0.3</v>
      </c>
      <c r="E1159" s="371">
        <f>VLOOKUP(C1159,MUNR[],4,FALSE)</f>
        <v>0.80000001192092896</v>
      </c>
      <c r="F1159" s="303">
        <f>VLOOKUP(C1159,MUNR[],8,FALSE)</f>
        <v>0.84</v>
      </c>
    </row>
    <row r="1160" spans="1:6" ht="16.5" thickTop="1" thickBot="1" x14ac:dyDescent="0.3">
      <c r="A1160" s="496"/>
      <c r="B1160" s="488"/>
      <c r="C1160" s="264" t="s">
        <v>1279</v>
      </c>
      <c r="D1160" s="302">
        <f>VLOOKUP(C1160,MUNR[],3,FALSE)</f>
        <v>0.3</v>
      </c>
      <c r="E1160" s="371">
        <f>VLOOKUP(C1160,MUNR[],4,FALSE)</f>
        <v>0.80000001192092896</v>
      </c>
      <c r="F1160" s="303">
        <f>VLOOKUP(C1160,MUNR[],8,FALSE)</f>
        <v>0.84</v>
      </c>
    </row>
    <row r="1161" spans="1:6" ht="16.5" thickTop="1" thickBot="1" x14ac:dyDescent="0.3">
      <c r="A1161" s="496"/>
      <c r="B1161" s="488"/>
      <c r="C1161" s="264" t="s">
        <v>1323</v>
      </c>
      <c r="D1161" s="302">
        <f>VLOOKUP(C1161,MUNR[],3,FALSE)</f>
        <v>0.3</v>
      </c>
      <c r="E1161" s="371">
        <f>VLOOKUP(C1161,MUNR[],4,FALSE)</f>
        <v>0.80000001192092896</v>
      </c>
      <c r="F1161" s="303">
        <f>VLOOKUP(C1161,MUNR[],8,FALSE)</f>
        <v>0.84</v>
      </c>
    </row>
    <row r="1162" spans="1:6" ht="16.5" thickTop="1" thickBot="1" x14ac:dyDescent="0.3">
      <c r="A1162" s="496"/>
      <c r="B1162" s="488"/>
      <c r="C1162" s="264" t="s">
        <v>1360</v>
      </c>
      <c r="D1162" s="302">
        <f>VLOOKUP(C1162,MUNR[],3,FALSE)</f>
        <v>0.3</v>
      </c>
      <c r="E1162" s="371">
        <f>VLOOKUP(C1162,MUNR[],4,FALSE)</f>
        <v>0.80000001192092896</v>
      </c>
      <c r="F1162" s="303">
        <f>VLOOKUP(C1162,MUNR[],8,FALSE)</f>
        <v>0.84</v>
      </c>
    </row>
    <row r="1163" spans="1:6" ht="16.5" thickTop="1" thickBot="1" x14ac:dyDescent="0.3">
      <c r="A1163" s="496"/>
      <c r="B1163" s="488"/>
      <c r="C1163" s="264" t="s">
        <v>1393</v>
      </c>
      <c r="D1163" s="302">
        <f>VLOOKUP(C1163,MUNR[],3,FALSE)</f>
        <v>0.3</v>
      </c>
      <c r="E1163" s="371">
        <f>VLOOKUP(C1163,MUNR[],4,FALSE)</f>
        <v>0.80000001192092896</v>
      </c>
      <c r="F1163" s="303">
        <f>VLOOKUP(C1163,MUNR[],8,FALSE)</f>
        <v>0.84</v>
      </c>
    </row>
    <row r="1164" spans="1:6" ht="16.5" thickTop="1" thickBot="1" x14ac:dyDescent="0.3">
      <c r="A1164" s="496"/>
      <c r="B1164" s="488"/>
      <c r="C1164" s="264" t="s">
        <v>1424</v>
      </c>
      <c r="D1164" s="302">
        <f>VLOOKUP(C1164,MUNR[],3,FALSE)</f>
        <v>0.3</v>
      </c>
      <c r="E1164" s="371">
        <f>VLOOKUP(C1164,MUNR[],4,FALSE)</f>
        <v>0.80000001192092896</v>
      </c>
      <c r="F1164" s="303">
        <f>VLOOKUP(C1164,MUNR[],8,FALSE)</f>
        <v>0.84</v>
      </c>
    </row>
    <row r="1165" spans="1:6" ht="16.5" thickTop="1" thickBot="1" x14ac:dyDescent="0.3">
      <c r="A1165" s="496"/>
      <c r="B1165" s="488"/>
      <c r="C1165" s="264" t="s">
        <v>1449</v>
      </c>
      <c r="D1165" s="302">
        <f>VLOOKUP(C1165,MUNR[],3,FALSE)</f>
        <v>0.3</v>
      </c>
      <c r="E1165" s="371">
        <f>VLOOKUP(C1165,MUNR[],4,FALSE)</f>
        <v>0.80000001192092896</v>
      </c>
      <c r="F1165" s="303">
        <f>VLOOKUP(C1165,MUNR[],8,FALSE)</f>
        <v>0.84</v>
      </c>
    </row>
    <row r="1166" spans="1:6" ht="16.5" thickTop="1" thickBot="1" x14ac:dyDescent="0.3">
      <c r="A1166" s="497"/>
      <c r="B1166" s="491"/>
      <c r="C1166" s="265" t="s">
        <v>1470</v>
      </c>
      <c r="D1166" s="304">
        <f>VLOOKUP(C1166,MUNR[],3,FALSE)</f>
        <v>0.3</v>
      </c>
      <c r="E1166" s="372">
        <f>VLOOKUP(C1166,MUNR[],4,FALSE)</f>
        <v>0.80000001192092896</v>
      </c>
      <c r="F1166" s="305">
        <f>VLOOKUP(C1166,MUNR[],8,FALSE)</f>
        <v>0.84</v>
      </c>
    </row>
    <row r="1167" spans="1:6" ht="15.75" thickBot="1" x14ac:dyDescent="0.3">
      <c r="A1167" s="495" t="s">
        <v>150</v>
      </c>
      <c r="B1167" s="490" t="s">
        <v>184</v>
      </c>
      <c r="C1167" s="268" t="s">
        <v>359</v>
      </c>
      <c r="D1167" s="302">
        <f>VLOOKUP(C1167,MUNR[],3,FALSE)</f>
        <v>0.3</v>
      </c>
      <c r="E1167" s="302">
        <f>VLOOKUP(C1167,MUNR[],4,FALSE)</f>
        <v>0.80000001192092896</v>
      </c>
      <c r="F1167" s="303">
        <f>VLOOKUP(C1167,MUNR[],8,FALSE)</f>
        <v>2.93</v>
      </c>
    </row>
    <row r="1168" spans="1:6" ht="16.5" thickTop="1" thickBot="1" x14ac:dyDescent="0.3">
      <c r="A1168" s="496"/>
      <c r="B1168" s="488"/>
      <c r="C1168" s="264" t="s">
        <v>455</v>
      </c>
      <c r="D1168" s="302">
        <f>VLOOKUP(C1168,MUNR[],3,FALSE)</f>
        <v>0.3</v>
      </c>
      <c r="E1168" s="302">
        <f>VLOOKUP(C1168,MUNR[],4,FALSE)</f>
        <v>0.80000001192092896</v>
      </c>
      <c r="F1168" s="303">
        <f>VLOOKUP(C1168,MUNR[],8,FALSE)</f>
        <v>2.93</v>
      </c>
    </row>
    <row r="1169" spans="1:10" ht="16.5" thickTop="1" thickBot="1" x14ac:dyDescent="0.3">
      <c r="A1169" s="496"/>
      <c r="B1169" s="488"/>
      <c r="C1169" s="264" t="s">
        <v>548</v>
      </c>
      <c r="D1169" s="302">
        <f>VLOOKUP(C1169,MUNR[],3,FALSE)</f>
        <v>0.3</v>
      </c>
      <c r="E1169" s="302">
        <f>VLOOKUP(C1169,MUNR[],4,FALSE)</f>
        <v>0.80000001192092896</v>
      </c>
      <c r="F1169" s="303">
        <f>VLOOKUP(C1169,MUNR[],8,FALSE)</f>
        <v>2.93</v>
      </c>
      <c r="G1169" s="102"/>
      <c r="H1169" s="102"/>
      <c r="I1169" s="102"/>
      <c r="J1169" s="102"/>
    </row>
    <row r="1170" spans="1:10" ht="16.5" thickTop="1" thickBot="1" x14ac:dyDescent="0.3">
      <c r="A1170" s="496"/>
      <c r="B1170" s="488"/>
      <c r="C1170" s="264" t="s">
        <v>641</v>
      </c>
      <c r="D1170" s="302">
        <f>VLOOKUP(C1170,MUNR[],3,FALSE)</f>
        <v>0.3</v>
      </c>
      <c r="E1170" s="302">
        <f>VLOOKUP(C1170,MUNR[],4,FALSE)</f>
        <v>0.80000001192092896</v>
      </c>
      <c r="F1170" s="303">
        <f>VLOOKUP(C1170,MUNR[],8,FALSE)</f>
        <v>2.93</v>
      </c>
    </row>
    <row r="1171" spans="1:10" ht="16.5" thickTop="1" thickBot="1" x14ac:dyDescent="0.3">
      <c r="A1171" s="496"/>
      <c r="B1171" s="488"/>
      <c r="C1171" s="264" t="s">
        <v>733</v>
      </c>
      <c r="D1171" s="302">
        <f>VLOOKUP(C1171,MUNR[],3,FALSE)</f>
        <v>0.3</v>
      </c>
      <c r="E1171" s="302">
        <f>VLOOKUP(C1171,MUNR[],4,FALSE)</f>
        <v>0.80000001192092896</v>
      </c>
      <c r="F1171" s="303">
        <f>VLOOKUP(C1171,MUNR[],8,FALSE)</f>
        <v>2.93</v>
      </c>
    </row>
    <row r="1172" spans="1:10" ht="16.5" thickTop="1" thickBot="1" x14ac:dyDescent="0.3">
      <c r="A1172" s="496"/>
      <c r="B1172" s="488"/>
      <c r="C1172" s="264" t="s">
        <v>822</v>
      </c>
      <c r="D1172" s="302">
        <f>VLOOKUP(C1172,MUNR[],3,FALSE)</f>
        <v>0.3</v>
      </c>
      <c r="E1172" s="302">
        <f>VLOOKUP(C1172,MUNR[],4,FALSE)</f>
        <v>0.80000001192092896</v>
      </c>
      <c r="F1172" s="303">
        <f>VLOOKUP(C1172,MUNR[],8,FALSE)</f>
        <v>2.93</v>
      </c>
    </row>
    <row r="1173" spans="1:10" ht="16.5" thickTop="1" thickBot="1" x14ac:dyDescent="0.3">
      <c r="A1173" s="496"/>
      <c r="B1173" s="488"/>
      <c r="C1173" s="264" t="s">
        <v>904</v>
      </c>
      <c r="D1173" s="302">
        <f>VLOOKUP(C1173,MUNR[],3,FALSE)</f>
        <v>0.3</v>
      </c>
      <c r="E1173" s="302">
        <f>VLOOKUP(C1173,MUNR[],4,FALSE)</f>
        <v>0.80000001192092896</v>
      </c>
      <c r="F1173" s="303">
        <f>VLOOKUP(C1173,MUNR[],8,FALSE)</f>
        <v>2.93</v>
      </c>
    </row>
    <row r="1174" spans="1:10" ht="16.5" thickTop="1" thickBot="1" x14ac:dyDescent="0.3">
      <c r="A1174" s="496"/>
      <c r="B1174" s="488"/>
      <c r="C1174" s="264" t="s">
        <v>981</v>
      </c>
      <c r="D1174" s="302">
        <f>VLOOKUP(C1174,MUNR[],3,FALSE)</f>
        <v>0.3</v>
      </c>
      <c r="E1174" s="302">
        <f>VLOOKUP(C1174,MUNR[],4,FALSE)</f>
        <v>0.80000001192092896</v>
      </c>
      <c r="F1174" s="303">
        <f>VLOOKUP(C1174,MUNR[],8,FALSE)</f>
        <v>2.93</v>
      </c>
    </row>
    <row r="1175" spans="1:10" ht="16.5" thickTop="1" thickBot="1" x14ac:dyDescent="0.3">
      <c r="A1175" s="496"/>
      <c r="B1175" s="488"/>
      <c r="C1175" s="264" t="s">
        <v>1053</v>
      </c>
      <c r="D1175" s="302">
        <f>VLOOKUP(C1175,MUNR[],3,FALSE)</f>
        <v>0.3</v>
      </c>
      <c r="E1175" s="302">
        <f>VLOOKUP(C1175,MUNR[],4,FALSE)</f>
        <v>0.80000001192092896</v>
      </c>
      <c r="F1175" s="303">
        <f>VLOOKUP(C1175,MUNR[],8,FALSE)</f>
        <v>2.93</v>
      </c>
    </row>
    <row r="1176" spans="1:10" ht="16.5" thickTop="1" thickBot="1" x14ac:dyDescent="0.3">
      <c r="A1176" s="496"/>
      <c r="B1176" s="488"/>
      <c r="C1176" s="264" t="s">
        <v>1121</v>
      </c>
      <c r="D1176" s="302">
        <f>VLOOKUP(C1176,MUNR[],3,FALSE)</f>
        <v>0.3</v>
      </c>
      <c r="E1176" s="302">
        <f>VLOOKUP(C1176,MUNR[],4,FALSE)</f>
        <v>0.80000001192092896</v>
      </c>
      <c r="F1176" s="303">
        <f>VLOOKUP(C1176,MUNR[],8,FALSE)</f>
        <v>2.93</v>
      </c>
    </row>
    <row r="1177" spans="1:10" ht="16.5" thickTop="1" thickBot="1" x14ac:dyDescent="0.3">
      <c r="A1177" s="496"/>
      <c r="B1177" s="491"/>
      <c r="C1177" s="265" t="s">
        <v>1179</v>
      </c>
      <c r="D1177" s="304">
        <f>VLOOKUP(C1177,MUNR[],3,FALSE)</f>
        <v>0.3</v>
      </c>
      <c r="E1177" s="304">
        <f>VLOOKUP(C1177,MUNR[],4,FALSE)</f>
        <v>0.80000001192092896</v>
      </c>
      <c r="F1177" s="303">
        <f>VLOOKUP(C1177,MUNR[],8,FALSE)</f>
        <v>2.93</v>
      </c>
    </row>
    <row r="1178" spans="1:10" ht="16.5" thickTop="1" thickBot="1" x14ac:dyDescent="0.3">
      <c r="A1178" s="496"/>
      <c r="B1178" s="490" t="s">
        <v>213</v>
      </c>
      <c r="C1178" s="268" t="s">
        <v>360</v>
      </c>
      <c r="D1178" s="302">
        <f>VLOOKUP(C1178,MUNR[],3,FALSE)</f>
        <v>0.1</v>
      </c>
      <c r="E1178" s="371">
        <f>VLOOKUP(C1178,MUNR[],4,FALSE)</f>
        <v>0.80000001192092896</v>
      </c>
      <c r="F1178" s="360">
        <f>VLOOKUP(C1178,MUNR[],8,FALSE)</f>
        <v>2.69</v>
      </c>
    </row>
    <row r="1179" spans="1:10" ht="16.5" thickTop="1" thickBot="1" x14ac:dyDescent="0.3">
      <c r="A1179" s="496"/>
      <c r="B1179" s="488"/>
      <c r="C1179" s="264" t="s">
        <v>456</v>
      </c>
      <c r="D1179" s="302">
        <f>VLOOKUP(C1179,MUNR[],3,FALSE)</f>
        <v>0.1</v>
      </c>
      <c r="E1179" s="371">
        <f>VLOOKUP(C1179,MUNR[],4,FALSE)</f>
        <v>0.80000001192092896</v>
      </c>
      <c r="F1179" s="303">
        <f>VLOOKUP(C1179,MUNR[],8,FALSE)</f>
        <v>2.69</v>
      </c>
    </row>
    <row r="1180" spans="1:10" ht="16.5" thickTop="1" thickBot="1" x14ac:dyDescent="0.3">
      <c r="A1180" s="496"/>
      <c r="B1180" s="488"/>
      <c r="C1180" s="264" t="s">
        <v>549</v>
      </c>
      <c r="D1180" s="302">
        <f>VLOOKUP(C1180,MUNR[],3,FALSE)</f>
        <v>0.1</v>
      </c>
      <c r="E1180" s="371">
        <f>VLOOKUP(C1180,MUNR[],4,FALSE)</f>
        <v>0.80000001192092896</v>
      </c>
      <c r="F1180" s="303">
        <f>VLOOKUP(C1180,MUNR[],8,FALSE)</f>
        <v>2.69</v>
      </c>
    </row>
    <row r="1181" spans="1:10" ht="16.5" thickTop="1" thickBot="1" x14ac:dyDescent="0.3">
      <c r="A1181" s="496"/>
      <c r="B1181" s="488"/>
      <c r="C1181" s="264" t="s">
        <v>642</v>
      </c>
      <c r="D1181" s="302">
        <f>VLOOKUP(C1181,MUNR[],3,FALSE)</f>
        <v>0.1</v>
      </c>
      <c r="E1181" s="371">
        <f>VLOOKUP(C1181,MUNR[],4,FALSE)</f>
        <v>0.80000001192092896</v>
      </c>
      <c r="F1181" s="303">
        <f>VLOOKUP(C1181,MUNR[],8,FALSE)</f>
        <v>2.69</v>
      </c>
    </row>
    <row r="1182" spans="1:10" ht="16.5" thickTop="1" thickBot="1" x14ac:dyDescent="0.3">
      <c r="A1182" s="496"/>
      <c r="B1182" s="488"/>
      <c r="C1182" s="264" t="s">
        <v>734</v>
      </c>
      <c r="D1182" s="302">
        <f>VLOOKUP(C1182,MUNR[],3,FALSE)</f>
        <v>0.1</v>
      </c>
      <c r="E1182" s="371">
        <f>VLOOKUP(C1182,MUNR[],4,FALSE)</f>
        <v>0.80000001192092896</v>
      </c>
      <c r="F1182" s="303">
        <f>VLOOKUP(C1182,MUNR[],8,FALSE)</f>
        <v>2.69</v>
      </c>
    </row>
    <row r="1183" spans="1:10" ht="16.5" thickTop="1" thickBot="1" x14ac:dyDescent="0.3">
      <c r="A1183" s="496"/>
      <c r="B1183" s="488"/>
      <c r="C1183" s="264" t="s">
        <v>823</v>
      </c>
      <c r="D1183" s="302">
        <f>VLOOKUP(C1183,MUNR[],3,FALSE)</f>
        <v>0.1</v>
      </c>
      <c r="E1183" s="371">
        <f>VLOOKUP(C1183,MUNR[],4,FALSE)</f>
        <v>0.80000001192092896</v>
      </c>
      <c r="F1183" s="303">
        <f>VLOOKUP(C1183,MUNR[],8,FALSE)</f>
        <v>2.69</v>
      </c>
    </row>
    <row r="1184" spans="1:10" ht="16.5" thickTop="1" thickBot="1" x14ac:dyDescent="0.3">
      <c r="A1184" s="496"/>
      <c r="B1184" s="488"/>
      <c r="C1184" s="264" t="s">
        <v>905</v>
      </c>
      <c r="D1184" s="302">
        <f>VLOOKUP(C1184,MUNR[],3,FALSE)</f>
        <v>0.1</v>
      </c>
      <c r="E1184" s="371">
        <f>VLOOKUP(C1184,MUNR[],4,FALSE)</f>
        <v>0.80000001192092896</v>
      </c>
      <c r="F1184" s="303">
        <f>VLOOKUP(C1184,MUNR[],8,FALSE)</f>
        <v>2.69</v>
      </c>
    </row>
    <row r="1185" spans="1:6" ht="16.5" thickTop="1" thickBot="1" x14ac:dyDescent="0.3">
      <c r="A1185" s="496"/>
      <c r="B1185" s="488"/>
      <c r="C1185" s="264" t="s">
        <v>982</v>
      </c>
      <c r="D1185" s="302">
        <f>VLOOKUP(C1185,MUNR[],3,FALSE)</f>
        <v>0.1</v>
      </c>
      <c r="E1185" s="371">
        <f>VLOOKUP(C1185,MUNR[],4,FALSE)</f>
        <v>0.80000001192092896</v>
      </c>
      <c r="F1185" s="303">
        <f>VLOOKUP(C1185,MUNR[],8,FALSE)</f>
        <v>2.69</v>
      </c>
    </row>
    <row r="1186" spans="1:6" ht="16.5" thickTop="1" thickBot="1" x14ac:dyDescent="0.3">
      <c r="A1186" s="496"/>
      <c r="B1186" s="488"/>
      <c r="C1186" s="264" t="s">
        <v>1054</v>
      </c>
      <c r="D1186" s="302">
        <f>VLOOKUP(C1186,MUNR[],3,FALSE)</f>
        <v>0.1</v>
      </c>
      <c r="E1186" s="371">
        <f>VLOOKUP(C1186,MUNR[],4,FALSE)</f>
        <v>0.80000001192092896</v>
      </c>
      <c r="F1186" s="303">
        <f>VLOOKUP(C1186,MUNR[],8,FALSE)</f>
        <v>2.69</v>
      </c>
    </row>
    <row r="1187" spans="1:6" ht="16.5" thickTop="1" thickBot="1" x14ac:dyDescent="0.3">
      <c r="A1187" s="496"/>
      <c r="B1187" s="488"/>
      <c r="C1187" s="264" t="s">
        <v>1122</v>
      </c>
      <c r="D1187" s="302">
        <f>VLOOKUP(C1187,MUNR[],3,FALSE)</f>
        <v>0.1</v>
      </c>
      <c r="E1187" s="371">
        <f>VLOOKUP(C1187,MUNR[],4,FALSE)</f>
        <v>0.80000001192092896</v>
      </c>
      <c r="F1187" s="303">
        <f>VLOOKUP(C1187,MUNR[],8,FALSE)</f>
        <v>2.69</v>
      </c>
    </row>
    <row r="1188" spans="1:6" ht="16.5" thickTop="1" thickBot="1" x14ac:dyDescent="0.3">
      <c r="A1188" s="496"/>
      <c r="B1188" s="488"/>
      <c r="C1188" s="264" t="s">
        <v>1180</v>
      </c>
      <c r="D1188" s="302">
        <f>VLOOKUP(C1188,MUNR[],3,FALSE)</f>
        <v>0.1</v>
      </c>
      <c r="E1188" s="371">
        <f>VLOOKUP(C1188,MUNR[],4,FALSE)</f>
        <v>0.80000001192092896</v>
      </c>
      <c r="F1188" s="303">
        <f>VLOOKUP(C1188,MUNR[],8,FALSE)</f>
        <v>2.69</v>
      </c>
    </row>
    <row r="1189" spans="1:6" ht="16.5" thickTop="1" thickBot="1" x14ac:dyDescent="0.3">
      <c r="A1189" s="496"/>
      <c r="B1189" s="488"/>
      <c r="C1189" s="264" t="s">
        <v>1233</v>
      </c>
      <c r="D1189" s="302">
        <f>VLOOKUP(C1189,MUNR[],3,FALSE)</f>
        <v>0.1</v>
      </c>
      <c r="E1189" s="371">
        <f>VLOOKUP(C1189,MUNR[],4,FALSE)</f>
        <v>0.80000001192092896</v>
      </c>
      <c r="F1189" s="303">
        <f>VLOOKUP(C1189,MUNR[],8,FALSE)</f>
        <v>2.69</v>
      </c>
    </row>
    <row r="1190" spans="1:6" ht="16.5" thickTop="1" thickBot="1" x14ac:dyDescent="0.3">
      <c r="A1190" s="496"/>
      <c r="B1190" s="488"/>
      <c r="C1190" s="264" t="s">
        <v>1280</v>
      </c>
      <c r="D1190" s="302">
        <f>VLOOKUP(C1190,MUNR[],3,FALSE)</f>
        <v>0.1</v>
      </c>
      <c r="E1190" s="371">
        <f>VLOOKUP(C1190,MUNR[],4,FALSE)</f>
        <v>0.80000001192092896</v>
      </c>
      <c r="F1190" s="303">
        <f>VLOOKUP(C1190,MUNR[],8,FALSE)</f>
        <v>2.69</v>
      </c>
    </row>
    <row r="1191" spans="1:6" ht="16.5" thickTop="1" thickBot="1" x14ac:dyDescent="0.3">
      <c r="A1191" s="496"/>
      <c r="B1191" s="491"/>
      <c r="C1191" s="265" t="s">
        <v>1324</v>
      </c>
      <c r="D1191" s="304">
        <f>VLOOKUP(C1191,MUNR[],3,FALSE)</f>
        <v>0.1</v>
      </c>
      <c r="E1191" s="372">
        <f>VLOOKUP(C1191,MUNR[],4,FALSE)</f>
        <v>0.80000001192092896</v>
      </c>
      <c r="F1191" s="305">
        <f>VLOOKUP(C1191,MUNR[],8,FALSE)</f>
        <v>2.69</v>
      </c>
    </row>
    <row r="1192" spans="1:6" ht="16.5" thickTop="1" thickBot="1" x14ac:dyDescent="0.3">
      <c r="A1192" s="496"/>
      <c r="B1192" s="490" t="s">
        <v>169</v>
      </c>
      <c r="C1192" s="268" t="s">
        <v>361</v>
      </c>
      <c r="D1192" s="302">
        <f>VLOOKUP(C1192,MUNR[],3,FALSE)</f>
        <v>0.3</v>
      </c>
      <c r="E1192" s="302">
        <f>VLOOKUP(C1192,MUNR[],4,FALSE)</f>
        <v>0.80000001192092896</v>
      </c>
      <c r="F1192" s="303">
        <f>VLOOKUP(C1192,MUNR[],8,FALSE)</f>
        <v>0.67</v>
      </c>
    </row>
    <row r="1193" spans="1:6" ht="16.5" thickTop="1" thickBot="1" x14ac:dyDescent="0.3">
      <c r="A1193" s="496"/>
      <c r="B1193" s="488"/>
      <c r="C1193" s="264" t="s">
        <v>457</v>
      </c>
      <c r="D1193" s="302">
        <f>VLOOKUP(C1193,MUNR[],3,FALSE)</f>
        <v>0.3</v>
      </c>
      <c r="E1193" s="302">
        <f>VLOOKUP(C1193,MUNR[],4,FALSE)</f>
        <v>0.80000001192092896</v>
      </c>
      <c r="F1193" s="303">
        <f>VLOOKUP(C1193,MUNR[],8,FALSE)</f>
        <v>0.67</v>
      </c>
    </row>
    <row r="1194" spans="1:6" ht="16.5" thickTop="1" thickBot="1" x14ac:dyDescent="0.3">
      <c r="A1194" s="496"/>
      <c r="B1194" s="488"/>
      <c r="C1194" s="264" t="s">
        <v>550</v>
      </c>
      <c r="D1194" s="302">
        <f>VLOOKUP(C1194,MUNR[],3,FALSE)</f>
        <v>0.3</v>
      </c>
      <c r="E1194" s="302">
        <f>VLOOKUP(C1194,MUNR[],4,FALSE)</f>
        <v>0.80000001192092896</v>
      </c>
      <c r="F1194" s="303">
        <f>VLOOKUP(C1194,MUNR[],8,FALSE)</f>
        <v>0.67</v>
      </c>
    </row>
    <row r="1195" spans="1:6" ht="16.5" thickTop="1" thickBot="1" x14ac:dyDescent="0.3">
      <c r="A1195" s="496"/>
      <c r="B1195" s="488"/>
      <c r="C1195" s="264" t="s">
        <v>643</v>
      </c>
      <c r="D1195" s="302">
        <f>VLOOKUP(C1195,MUNR[],3,FALSE)</f>
        <v>0.3</v>
      </c>
      <c r="E1195" s="302">
        <f>VLOOKUP(C1195,MUNR[],4,FALSE)</f>
        <v>0.80000001192092896</v>
      </c>
      <c r="F1195" s="303">
        <f>VLOOKUP(C1195,MUNR[],8,FALSE)</f>
        <v>0.67</v>
      </c>
    </row>
    <row r="1196" spans="1:6" ht="16.5" thickTop="1" thickBot="1" x14ac:dyDescent="0.3">
      <c r="A1196" s="496"/>
      <c r="B1196" s="488"/>
      <c r="C1196" s="264" t="s">
        <v>735</v>
      </c>
      <c r="D1196" s="302">
        <f>VLOOKUP(C1196,MUNR[],3,FALSE)</f>
        <v>0.3</v>
      </c>
      <c r="E1196" s="302">
        <f>VLOOKUP(C1196,MUNR[],4,FALSE)</f>
        <v>0.80000001192092896</v>
      </c>
      <c r="F1196" s="303">
        <f>VLOOKUP(C1196,MUNR[],8,FALSE)</f>
        <v>0.67</v>
      </c>
    </row>
    <row r="1197" spans="1:6" ht="16.5" thickTop="1" thickBot="1" x14ac:dyDescent="0.3">
      <c r="A1197" s="496"/>
      <c r="B1197" s="488"/>
      <c r="C1197" s="264" t="s">
        <v>824</v>
      </c>
      <c r="D1197" s="302">
        <f>VLOOKUP(C1197,MUNR[],3,FALSE)</f>
        <v>0.3</v>
      </c>
      <c r="E1197" s="302">
        <f>VLOOKUP(C1197,MUNR[],4,FALSE)</f>
        <v>0.80000001192092896</v>
      </c>
      <c r="F1197" s="303">
        <f>VLOOKUP(C1197,MUNR[],8,FALSE)</f>
        <v>0.67</v>
      </c>
    </row>
    <row r="1198" spans="1:6" ht="16.5" thickTop="1" thickBot="1" x14ac:dyDescent="0.3">
      <c r="A1198" s="496"/>
      <c r="B1198" s="488"/>
      <c r="C1198" s="264" t="s">
        <v>906</v>
      </c>
      <c r="D1198" s="302">
        <f>VLOOKUP(C1198,MUNR[],3,FALSE)</f>
        <v>0.3</v>
      </c>
      <c r="E1198" s="302">
        <f>VLOOKUP(C1198,MUNR[],4,FALSE)</f>
        <v>0.80000001192092896</v>
      </c>
      <c r="F1198" s="303">
        <f>VLOOKUP(C1198,MUNR[],8,FALSE)</f>
        <v>0.67</v>
      </c>
    </row>
    <row r="1199" spans="1:6" ht="16.5" thickTop="1" thickBot="1" x14ac:dyDescent="0.3">
      <c r="A1199" s="496"/>
      <c r="B1199" s="488"/>
      <c r="C1199" s="264" t="s">
        <v>983</v>
      </c>
      <c r="D1199" s="302">
        <f>VLOOKUP(C1199,MUNR[],3,FALSE)</f>
        <v>0.3</v>
      </c>
      <c r="E1199" s="302">
        <f>VLOOKUP(C1199,MUNR[],4,FALSE)</f>
        <v>0.80000001192092896</v>
      </c>
      <c r="F1199" s="303">
        <f>VLOOKUP(C1199,MUNR[],8,FALSE)</f>
        <v>0.67</v>
      </c>
    </row>
    <row r="1200" spans="1:6" ht="16.5" thickTop="1" thickBot="1" x14ac:dyDescent="0.3">
      <c r="A1200" s="496"/>
      <c r="B1200" s="488"/>
      <c r="C1200" s="264" t="s">
        <v>1055</v>
      </c>
      <c r="D1200" s="302">
        <f>VLOOKUP(C1200,MUNR[],3,FALSE)</f>
        <v>0.3</v>
      </c>
      <c r="E1200" s="302">
        <f>VLOOKUP(C1200,MUNR[],4,FALSE)</f>
        <v>0.80000001192092896</v>
      </c>
      <c r="F1200" s="303">
        <f>VLOOKUP(C1200,MUNR[],8,FALSE)</f>
        <v>0.67</v>
      </c>
    </row>
    <row r="1201" spans="1:6" ht="16.5" thickTop="1" thickBot="1" x14ac:dyDescent="0.3">
      <c r="A1201" s="496"/>
      <c r="B1201" s="488"/>
      <c r="C1201" s="264" t="s">
        <v>1123</v>
      </c>
      <c r="D1201" s="302">
        <f>VLOOKUP(C1201,MUNR[],3,FALSE)</f>
        <v>0.3</v>
      </c>
      <c r="E1201" s="302">
        <f>VLOOKUP(C1201,MUNR[],4,FALSE)</f>
        <v>0.80000001192092896</v>
      </c>
      <c r="F1201" s="303">
        <f>VLOOKUP(C1201,MUNR[],8,FALSE)</f>
        <v>0.67</v>
      </c>
    </row>
    <row r="1202" spans="1:6" ht="16.5" thickTop="1" thickBot="1" x14ac:dyDescent="0.3">
      <c r="A1202" s="496"/>
      <c r="B1202" s="488"/>
      <c r="C1202" s="264" t="s">
        <v>1181</v>
      </c>
      <c r="D1202" s="302">
        <f>VLOOKUP(C1202,MUNR[],3,FALSE)</f>
        <v>0.3</v>
      </c>
      <c r="E1202" s="302">
        <f>VLOOKUP(C1202,MUNR[],4,FALSE)</f>
        <v>0.80000001192092896</v>
      </c>
      <c r="F1202" s="303">
        <f>VLOOKUP(C1202,MUNR[],8,FALSE)</f>
        <v>0.67</v>
      </c>
    </row>
    <row r="1203" spans="1:6" ht="16.5" thickTop="1" thickBot="1" x14ac:dyDescent="0.3">
      <c r="A1203" s="496"/>
      <c r="B1203" s="488"/>
      <c r="C1203" s="264" t="s">
        <v>1234</v>
      </c>
      <c r="D1203" s="302">
        <f>VLOOKUP(C1203,MUNR[],3,FALSE)</f>
        <v>0.3</v>
      </c>
      <c r="E1203" s="302">
        <f>VLOOKUP(C1203,MUNR[],4,FALSE)</f>
        <v>0.80000001192092896</v>
      </c>
      <c r="F1203" s="303">
        <f>VLOOKUP(C1203,MUNR[],8,FALSE)</f>
        <v>0.67</v>
      </c>
    </row>
    <row r="1204" spans="1:6" ht="16.5" thickTop="1" thickBot="1" x14ac:dyDescent="0.3">
      <c r="A1204" s="496"/>
      <c r="B1204" s="488"/>
      <c r="C1204" s="264" t="s">
        <v>1281</v>
      </c>
      <c r="D1204" s="302">
        <f>VLOOKUP(C1204,MUNR[],3,FALSE)</f>
        <v>0.3</v>
      </c>
      <c r="E1204" s="302">
        <f>VLOOKUP(C1204,MUNR[],4,FALSE)</f>
        <v>0.80000001192092896</v>
      </c>
      <c r="F1204" s="303">
        <f>VLOOKUP(C1204,MUNR[],8,FALSE)</f>
        <v>0.67</v>
      </c>
    </row>
    <row r="1205" spans="1:6" ht="16.5" thickTop="1" thickBot="1" x14ac:dyDescent="0.3">
      <c r="A1205" s="496"/>
      <c r="B1205" s="488"/>
      <c r="C1205" s="264" t="s">
        <v>1325</v>
      </c>
      <c r="D1205" s="302">
        <f>VLOOKUP(C1205,MUNR[],3,FALSE)</f>
        <v>0.3</v>
      </c>
      <c r="E1205" s="302">
        <f>VLOOKUP(C1205,MUNR[],4,FALSE)</f>
        <v>0.80000001192092896</v>
      </c>
      <c r="F1205" s="303">
        <f>VLOOKUP(C1205,MUNR[],8,FALSE)</f>
        <v>0.67</v>
      </c>
    </row>
    <row r="1206" spans="1:6" ht="16.5" thickTop="1" thickBot="1" x14ac:dyDescent="0.3">
      <c r="A1206" s="496"/>
      <c r="B1206" s="488"/>
      <c r="C1206" s="264" t="s">
        <v>1361</v>
      </c>
      <c r="D1206" s="302">
        <f>VLOOKUP(C1206,MUNR[],3,FALSE)</f>
        <v>0.3</v>
      </c>
      <c r="E1206" s="302">
        <f>VLOOKUP(C1206,MUNR[],4,FALSE)</f>
        <v>0.80000001192092896</v>
      </c>
      <c r="F1206" s="303">
        <f>VLOOKUP(C1206,MUNR[],8,FALSE)</f>
        <v>0.67</v>
      </c>
    </row>
    <row r="1207" spans="1:6" ht="16.5" thickTop="1" thickBot="1" x14ac:dyDescent="0.3">
      <c r="A1207" s="496"/>
      <c r="B1207" s="488"/>
      <c r="C1207" s="264" t="s">
        <v>1394</v>
      </c>
      <c r="D1207" s="302">
        <f>VLOOKUP(C1207,MUNR[],3,FALSE)</f>
        <v>0.3</v>
      </c>
      <c r="E1207" s="302">
        <f>VLOOKUP(C1207,MUNR[],4,FALSE)</f>
        <v>0.80000001192092896</v>
      </c>
      <c r="F1207" s="303">
        <f>VLOOKUP(C1207,MUNR[],8,FALSE)</f>
        <v>0.67</v>
      </c>
    </row>
    <row r="1208" spans="1:6" ht="16.5" thickTop="1" thickBot="1" x14ac:dyDescent="0.3">
      <c r="A1208" s="496"/>
      <c r="B1208" s="488"/>
      <c r="C1208" s="264" t="s">
        <v>1425</v>
      </c>
      <c r="D1208" s="302">
        <f>VLOOKUP(C1208,MUNR[],3,FALSE)</f>
        <v>0.3</v>
      </c>
      <c r="E1208" s="302">
        <f>VLOOKUP(C1208,MUNR[],4,FALSE)</f>
        <v>0.80000001192092896</v>
      </c>
      <c r="F1208" s="303">
        <f>VLOOKUP(C1208,MUNR[],8,FALSE)</f>
        <v>0.67</v>
      </c>
    </row>
    <row r="1209" spans="1:6" ht="16.5" thickTop="1" thickBot="1" x14ac:dyDescent="0.3">
      <c r="A1209" s="496"/>
      <c r="B1209" s="491"/>
      <c r="C1209" s="265" t="s">
        <v>1450</v>
      </c>
      <c r="D1209" s="302">
        <f>VLOOKUP(C1209,MUNR[],3,FALSE)</f>
        <v>0.3</v>
      </c>
      <c r="E1209" s="302">
        <f>VLOOKUP(C1209,MUNR[],4,FALSE)</f>
        <v>0.80000001192092896</v>
      </c>
      <c r="F1209" s="303">
        <f>VLOOKUP(C1209,MUNR[],8,FALSE)</f>
        <v>0.67</v>
      </c>
    </row>
    <row r="1210" spans="1:6" ht="51" thickTop="1" thickBot="1" x14ac:dyDescent="0.3">
      <c r="A1210" s="496"/>
      <c r="B1210" s="297" t="s">
        <v>227</v>
      </c>
      <c r="C1210" s="267" t="s">
        <v>362</v>
      </c>
      <c r="D1210" s="306">
        <f>VLOOKUP(C1210,MUNR[],3,FALSE)</f>
        <v>1.6</v>
      </c>
      <c r="E1210" s="373">
        <f>VLOOKUP(C1210,MUNR[],4,FALSE)</f>
        <v>1.6000000238418579</v>
      </c>
      <c r="F1210" s="307">
        <f>VLOOKUP(C1210,MUNR[],8,FALSE)</f>
        <v>6.27</v>
      </c>
    </row>
    <row r="1211" spans="1:6" ht="16.5" thickTop="1" thickBot="1" x14ac:dyDescent="0.3">
      <c r="A1211" s="496"/>
      <c r="B1211" s="487" t="s">
        <v>199</v>
      </c>
      <c r="C1211" s="268" t="s">
        <v>363</v>
      </c>
      <c r="D1211" s="302">
        <f>VLOOKUP(C1211,MUNR[],3,FALSE)</f>
        <v>0.3</v>
      </c>
      <c r="E1211" s="302">
        <f>VLOOKUP(C1211,MUNR[],4,FALSE)</f>
        <v>0.80000001192092896</v>
      </c>
      <c r="F1211" s="303">
        <f>VLOOKUP(C1211,MUNR[],8,FALSE)</f>
        <v>1.72</v>
      </c>
    </row>
    <row r="1212" spans="1:6" ht="16.5" thickTop="1" thickBot="1" x14ac:dyDescent="0.3">
      <c r="A1212" s="496"/>
      <c r="B1212" s="488"/>
      <c r="C1212" s="264" t="s">
        <v>458</v>
      </c>
      <c r="D1212" s="302">
        <f>VLOOKUP(C1212,MUNR[],3,FALSE)</f>
        <v>0.3</v>
      </c>
      <c r="E1212" s="302">
        <f>VLOOKUP(C1212,MUNR[],4,FALSE)</f>
        <v>0.80000001192092896</v>
      </c>
      <c r="F1212" s="303">
        <f>VLOOKUP(C1212,MUNR[],8,FALSE)</f>
        <v>1.72</v>
      </c>
    </row>
    <row r="1213" spans="1:6" ht="16.5" thickTop="1" thickBot="1" x14ac:dyDescent="0.3">
      <c r="A1213" s="496"/>
      <c r="B1213" s="488"/>
      <c r="C1213" s="264" t="s">
        <v>551</v>
      </c>
      <c r="D1213" s="302">
        <f>VLOOKUP(C1213,MUNR[],3,FALSE)</f>
        <v>0.3</v>
      </c>
      <c r="E1213" s="302">
        <f>VLOOKUP(C1213,MUNR[],4,FALSE)</f>
        <v>0.80000001192092896</v>
      </c>
      <c r="F1213" s="303">
        <f>VLOOKUP(C1213,MUNR[],8,FALSE)</f>
        <v>1.72</v>
      </c>
    </row>
    <row r="1214" spans="1:6" ht="16.5" thickTop="1" thickBot="1" x14ac:dyDescent="0.3">
      <c r="A1214" s="496"/>
      <c r="B1214" s="488"/>
      <c r="C1214" s="264" t="s">
        <v>644</v>
      </c>
      <c r="D1214" s="302">
        <f>VLOOKUP(C1214,MUNR[],3,FALSE)</f>
        <v>0.3</v>
      </c>
      <c r="E1214" s="302">
        <f>VLOOKUP(C1214,MUNR[],4,FALSE)</f>
        <v>0.80000001192092896</v>
      </c>
      <c r="F1214" s="303">
        <f>VLOOKUP(C1214,MUNR[],8,FALSE)</f>
        <v>1.72</v>
      </c>
    </row>
    <row r="1215" spans="1:6" ht="16.5" thickTop="1" thickBot="1" x14ac:dyDescent="0.3">
      <c r="A1215" s="496"/>
      <c r="B1215" s="488"/>
      <c r="C1215" s="264" t="s">
        <v>736</v>
      </c>
      <c r="D1215" s="302">
        <f>VLOOKUP(C1215,MUNR[],3,FALSE)</f>
        <v>0.3</v>
      </c>
      <c r="E1215" s="302">
        <f>VLOOKUP(C1215,MUNR[],4,FALSE)</f>
        <v>0.80000001192092896</v>
      </c>
      <c r="F1215" s="303">
        <f>VLOOKUP(C1215,MUNR[],8,FALSE)</f>
        <v>1.72</v>
      </c>
    </row>
    <row r="1216" spans="1:6" ht="16.5" thickTop="1" thickBot="1" x14ac:dyDescent="0.3">
      <c r="A1216" s="496"/>
      <c r="B1216" s="488"/>
      <c r="C1216" s="264" t="s">
        <v>825</v>
      </c>
      <c r="D1216" s="302">
        <f>VLOOKUP(C1216,MUNR[],3,FALSE)</f>
        <v>0.3</v>
      </c>
      <c r="E1216" s="302">
        <f>VLOOKUP(C1216,MUNR[],4,FALSE)</f>
        <v>0.80000001192092896</v>
      </c>
      <c r="F1216" s="303">
        <f>VLOOKUP(C1216,MUNR[],8,FALSE)</f>
        <v>1.72</v>
      </c>
    </row>
    <row r="1217" spans="1:6" ht="16.5" thickTop="1" thickBot="1" x14ac:dyDescent="0.3">
      <c r="A1217" s="496"/>
      <c r="B1217" s="488"/>
      <c r="C1217" s="264" t="s">
        <v>907</v>
      </c>
      <c r="D1217" s="302">
        <f>VLOOKUP(C1217,MUNR[],3,FALSE)</f>
        <v>0.3</v>
      </c>
      <c r="E1217" s="302">
        <f>VLOOKUP(C1217,MUNR[],4,FALSE)</f>
        <v>0.80000001192092896</v>
      </c>
      <c r="F1217" s="303">
        <f>VLOOKUP(C1217,MUNR[],8,FALSE)</f>
        <v>1.72</v>
      </c>
    </row>
    <row r="1218" spans="1:6" ht="16.5" thickTop="1" thickBot="1" x14ac:dyDescent="0.3">
      <c r="A1218" s="496"/>
      <c r="B1218" s="488"/>
      <c r="C1218" s="264" t="s">
        <v>984</v>
      </c>
      <c r="D1218" s="302">
        <f>VLOOKUP(C1218,MUNR[],3,FALSE)</f>
        <v>0.3</v>
      </c>
      <c r="E1218" s="302">
        <f>VLOOKUP(C1218,MUNR[],4,FALSE)</f>
        <v>0.80000001192092896</v>
      </c>
      <c r="F1218" s="303">
        <f>VLOOKUP(C1218,MUNR[],8,FALSE)</f>
        <v>1.72</v>
      </c>
    </row>
    <row r="1219" spans="1:6" ht="16.5" thickTop="1" thickBot="1" x14ac:dyDescent="0.3">
      <c r="A1219" s="496"/>
      <c r="B1219" s="488"/>
      <c r="C1219" s="264" t="s">
        <v>1056</v>
      </c>
      <c r="D1219" s="302">
        <f>VLOOKUP(C1219,MUNR[],3,FALSE)</f>
        <v>0.3</v>
      </c>
      <c r="E1219" s="302">
        <f>VLOOKUP(C1219,MUNR[],4,FALSE)</f>
        <v>0.80000001192092896</v>
      </c>
      <c r="F1219" s="303">
        <f>VLOOKUP(C1219,MUNR[],8,FALSE)</f>
        <v>1.72</v>
      </c>
    </row>
    <row r="1220" spans="1:6" ht="16.5" thickTop="1" thickBot="1" x14ac:dyDescent="0.3">
      <c r="A1220" s="496"/>
      <c r="B1220" s="488"/>
      <c r="C1220" s="264" t="s">
        <v>1124</v>
      </c>
      <c r="D1220" s="302">
        <f>VLOOKUP(C1220,MUNR[],3,FALSE)</f>
        <v>0.3</v>
      </c>
      <c r="E1220" s="302">
        <f>VLOOKUP(C1220,MUNR[],4,FALSE)</f>
        <v>0.80000001192092896</v>
      </c>
      <c r="F1220" s="303">
        <f>VLOOKUP(C1220,MUNR[],8,FALSE)</f>
        <v>1.72</v>
      </c>
    </row>
    <row r="1221" spans="1:6" ht="16.5" thickTop="1" thickBot="1" x14ac:dyDescent="0.3">
      <c r="A1221" s="496"/>
      <c r="B1221" s="488"/>
      <c r="C1221" s="264" t="s">
        <v>1182</v>
      </c>
      <c r="D1221" s="302">
        <f>VLOOKUP(C1221,MUNR[],3,FALSE)</f>
        <v>0.3</v>
      </c>
      <c r="E1221" s="302">
        <f>VLOOKUP(C1221,MUNR[],4,FALSE)</f>
        <v>0.80000001192092896</v>
      </c>
      <c r="F1221" s="303">
        <f>VLOOKUP(C1221,MUNR[],8,FALSE)</f>
        <v>1.72</v>
      </c>
    </row>
    <row r="1222" spans="1:6" ht="16.5" thickTop="1" thickBot="1" x14ac:dyDescent="0.3">
      <c r="A1222" s="496"/>
      <c r="B1222" s="488"/>
      <c r="C1222" s="264" t="s">
        <v>1235</v>
      </c>
      <c r="D1222" s="302">
        <f>VLOOKUP(C1222,MUNR[],3,FALSE)</f>
        <v>0.3</v>
      </c>
      <c r="E1222" s="302">
        <f>VLOOKUP(C1222,MUNR[],4,FALSE)</f>
        <v>0.80000001192092896</v>
      </c>
      <c r="F1222" s="303">
        <f>VLOOKUP(C1222,MUNR[],8,FALSE)</f>
        <v>1.72</v>
      </c>
    </row>
    <row r="1223" spans="1:6" ht="16.5" thickTop="1" thickBot="1" x14ac:dyDescent="0.3">
      <c r="A1223" s="496"/>
      <c r="B1223" s="488"/>
      <c r="C1223" s="264" t="s">
        <v>1282</v>
      </c>
      <c r="D1223" s="302">
        <f>VLOOKUP(C1223,MUNR[],3,FALSE)</f>
        <v>0.3</v>
      </c>
      <c r="E1223" s="302">
        <f>VLOOKUP(C1223,MUNR[],4,FALSE)</f>
        <v>0.80000001192092896</v>
      </c>
      <c r="F1223" s="303">
        <f>VLOOKUP(C1223,MUNR[],8,FALSE)</f>
        <v>1.72</v>
      </c>
    </row>
    <row r="1224" spans="1:6" ht="16.5" thickTop="1" thickBot="1" x14ac:dyDescent="0.3">
      <c r="A1224" s="496"/>
      <c r="B1224" s="488"/>
      <c r="C1224" s="264" t="s">
        <v>1326</v>
      </c>
      <c r="D1224" s="302">
        <f>VLOOKUP(C1224,MUNR[],3,FALSE)</f>
        <v>0.3</v>
      </c>
      <c r="E1224" s="302">
        <f>VLOOKUP(C1224,MUNR[],4,FALSE)</f>
        <v>0.80000001192092896</v>
      </c>
      <c r="F1224" s="303">
        <f>VLOOKUP(C1224,MUNR[],8,FALSE)</f>
        <v>1.72</v>
      </c>
    </row>
    <row r="1225" spans="1:6" ht="16.5" thickTop="1" thickBot="1" x14ac:dyDescent="0.3">
      <c r="A1225" s="496"/>
      <c r="B1225" s="488"/>
      <c r="C1225" s="264" t="s">
        <v>1362</v>
      </c>
      <c r="D1225" s="302">
        <f>VLOOKUP(C1225,MUNR[],3,FALSE)</f>
        <v>0.3</v>
      </c>
      <c r="E1225" s="302">
        <f>VLOOKUP(C1225,MUNR[],4,FALSE)</f>
        <v>0.80000001192092896</v>
      </c>
      <c r="F1225" s="303">
        <f>VLOOKUP(C1225,MUNR[],8,FALSE)</f>
        <v>1.72</v>
      </c>
    </row>
    <row r="1226" spans="1:6" ht="16.5" thickTop="1" thickBot="1" x14ac:dyDescent="0.3">
      <c r="A1226" s="497"/>
      <c r="B1226" s="491"/>
      <c r="C1226" s="265" t="s">
        <v>1395</v>
      </c>
      <c r="D1226" s="304">
        <f>VLOOKUP(C1226,MUNR[],3,FALSE)</f>
        <v>0.3</v>
      </c>
      <c r="E1226" s="304">
        <f>VLOOKUP(C1226,MUNR[],4,FALSE)</f>
        <v>0.80000001192092896</v>
      </c>
      <c r="F1226" s="303">
        <f>VLOOKUP(C1226,MUNR[],8,FALSE)</f>
        <v>1.72</v>
      </c>
    </row>
    <row r="1227" spans="1:6" x14ac:dyDescent="0.25">
      <c r="F1227" s="361"/>
    </row>
  </sheetData>
  <sheetProtection algorithmName="SHA-512" hashValue="QugUQAqncbwvJAvB/Iy7IUr7xNBJJRmtB07K2+5w7ng0CPW8Wybx/MaKrmKjLbp1hmOWFqriPvvEqH6M9MtAzw==" saltValue="z01SCVx5b/+Kfh0VVOPvBA==" spinCount="100000" sheet="1" objects="1" scenarios="1"/>
  <mergeCells count="107">
    <mergeCell ref="A282:A362"/>
    <mergeCell ref="B282:B292"/>
    <mergeCell ref="B293:B305"/>
    <mergeCell ref="B306:B327"/>
    <mergeCell ref="B328:B345"/>
    <mergeCell ref="B346:B362"/>
    <mergeCell ref="A499:A543"/>
    <mergeCell ref="B499:B508"/>
    <mergeCell ref="A2:A82"/>
    <mergeCell ref="B2:B26"/>
    <mergeCell ref="B28:B50"/>
    <mergeCell ref="B51:B70"/>
    <mergeCell ref="B71:B82"/>
    <mergeCell ref="A83:A212"/>
    <mergeCell ref="B83:B107"/>
    <mergeCell ref="B108:B119"/>
    <mergeCell ref="B120:B137"/>
    <mergeCell ref="B138:B147"/>
    <mergeCell ref="B148:B159"/>
    <mergeCell ref="B160:B174"/>
    <mergeCell ref="B175:B193"/>
    <mergeCell ref="B194:B212"/>
    <mergeCell ref="B509:B518"/>
    <mergeCell ref="B519:B524"/>
    <mergeCell ref="G212:M212"/>
    <mergeCell ref="A213:A281"/>
    <mergeCell ref="B213:B221"/>
    <mergeCell ref="B222:B228"/>
    <mergeCell ref="B229:B234"/>
    <mergeCell ref="B235:B245"/>
    <mergeCell ref="B246:B255"/>
    <mergeCell ref="B256:B260"/>
    <mergeCell ref="B261:B281"/>
    <mergeCell ref="B525:B532"/>
    <mergeCell ref="B533:B543"/>
    <mergeCell ref="A363:A498"/>
    <mergeCell ref="B363:B376"/>
    <mergeCell ref="B377:B390"/>
    <mergeCell ref="B391:B410"/>
    <mergeCell ref="B412:B422"/>
    <mergeCell ref="B423:B432"/>
    <mergeCell ref="B433:B445"/>
    <mergeCell ref="B446:B461"/>
    <mergeCell ref="B462:B480"/>
    <mergeCell ref="B481:B498"/>
    <mergeCell ref="A662:A715"/>
    <mergeCell ref="B662:B663"/>
    <mergeCell ref="B664:B669"/>
    <mergeCell ref="B670:B676"/>
    <mergeCell ref="B677:B686"/>
    <mergeCell ref="B687:B700"/>
    <mergeCell ref="B701:B715"/>
    <mergeCell ref="B544:B563"/>
    <mergeCell ref="B564:B570"/>
    <mergeCell ref="B571:B584"/>
    <mergeCell ref="B585:B602"/>
    <mergeCell ref="B604:B615"/>
    <mergeCell ref="B616:B632"/>
    <mergeCell ref="A544:A661"/>
    <mergeCell ref="A877:A925"/>
    <mergeCell ref="B877:B890"/>
    <mergeCell ref="B893:B902"/>
    <mergeCell ref="B903:B919"/>
    <mergeCell ref="B920:B925"/>
    <mergeCell ref="B633:B653"/>
    <mergeCell ref="B654:B661"/>
    <mergeCell ref="B926:B933"/>
    <mergeCell ref="B934:B945"/>
    <mergeCell ref="A787:A875"/>
    <mergeCell ref="B787:B794"/>
    <mergeCell ref="B795:B801"/>
    <mergeCell ref="B803:B807"/>
    <mergeCell ref="B808:B816"/>
    <mergeCell ref="B817:B826"/>
    <mergeCell ref="B827:B847"/>
    <mergeCell ref="B848:B875"/>
    <mergeCell ref="A716:A786"/>
    <mergeCell ref="B716:B730"/>
    <mergeCell ref="B731:B736"/>
    <mergeCell ref="B737:B746"/>
    <mergeCell ref="B747:B774"/>
    <mergeCell ref="B775:B784"/>
    <mergeCell ref="B785:B786"/>
    <mergeCell ref="B1009:B1020"/>
    <mergeCell ref="B1021:B1031"/>
    <mergeCell ref="B1032:B1045"/>
    <mergeCell ref="B1046:B1052"/>
    <mergeCell ref="B1053:B1075"/>
    <mergeCell ref="A926:A1075"/>
    <mergeCell ref="A1167:A1226"/>
    <mergeCell ref="B1167:B1177"/>
    <mergeCell ref="B1178:B1191"/>
    <mergeCell ref="B1192:B1209"/>
    <mergeCell ref="B1211:B1226"/>
    <mergeCell ref="A1076:A1091"/>
    <mergeCell ref="B1076:B1091"/>
    <mergeCell ref="B946:B962"/>
    <mergeCell ref="B963:B970"/>
    <mergeCell ref="B971:B984"/>
    <mergeCell ref="B985:B997"/>
    <mergeCell ref="B998:B1002"/>
    <mergeCell ref="B1003:B1008"/>
    <mergeCell ref="A1092:A1166"/>
    <mergeCell ref="B1124:B1147"/>
    <mergeCell ref="B1148:B1166"/>
    <mergeCell ref="B1118:B1123"/>
    <mergeCell ref="B1092:B1116"/>
  </mergeCells>
  <conditionalFormatting sqref="N1228:N1048576 N1:N1226">
    <cfRule type="uniqueValues" dxfId="1"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E9C63-0221-4692-8C29-F878FEC47EBD}">
  <sheetPr codeName="Feuil12"/>
  <dimension ref="A1:M1231"/>
  <sheetViews>
    <sheetView topLeftCell="A893" zoomScaleNormal="100" workbookViewId="0">
      <selection activeCell="A915" sqref="A915"/>
    </sheetView>
  </sheetViews>
  <sheetFormatPr baseColWidth="10" defaultColWidth="11.42578125" defaultRowHeight="15" x14ac:dyDescent="0.25"/>
  <cols>
    <col min="1" max="1" width="41.28515625" bestFit="1" customWidth="1"/>
    <col min="2" max="2" width="38.85546875" bestFit="1" customWidth="1"/>
    <col min="3" max="3" width="16.28515625" style="238" customWidth="1"/>
    <col min="5" max="5" width="16.28515625" style="252" customWidth="1"/>
    <col min="6" max="6" width="18.5703125" style="253" customWidth="1"/>
    <col min="7" max="7" width="11.7109375" style="254" customWidth="1"/>
    <col min="8" max="8" width="16.42578125" style="252" customWidth="1"/>
    <col min="9" max="9" width="11.7109375" style="255" bestFit="1" customWidth="1"/>
    <col min="10" max="10" width="24.7109375" style="256" customWidth="1"/>
    <col min="11" max="11" width="25.28515625" style="256" customWidth="1"/>
    <col min="12" max="12" width="33.5703125" style="256" customWidth="1"/>
    <col min="13" max="13" width="35" style="238" customWidth="1"/>
    <col min="14" max="14" width="34.5703125" style="238" customWidth="1"/>
    <col min="15" max="15" width="11.42578125" style="238"/>
    <col min="16" max="16" width="24" style="238" customWidth="1"/>
    <col min="17" max="17" width="22.7109375" style="238" bestFit="1" customWidth="1"/>
    <col min="18" max="16384" width="11.42578125" style="238"/>
  </cols>
  <sheetData>
    <row r="1" spans="1:12" x14ac:dyDescent="0.25">
      <c r="A1">
        <v>1</v>
      </c>
      <c r="B1">
        <v>2</v>
      </c>
      <c r="C1">
        <v>3</v>
      </c>
      <c r="D1">
        <v>4</v>
      </c>
      <c r="E1">
        <v>5</v>
      </c>
      <c r="F1" s="253">
        <v>6</v>
      </c>
      <c r="G1">
        <v>7</v>
      </c>
      <c r="H1" s="366">
        <f>G1+1</f>
        <v>8</v>
      </c>
      <c r="I1" s="256"/>
    </row>
    <row r="2" spans="1:12" ht="12.75" x14ac:dyDescent="0.2">
      <c r="A2" s="234" t="s">
        <v>2091</v>
      </c>
      <c r="B2" s="234" t="s">
        <v>2092</v>
      </c>
      <c r="C2" s="235" t="s">
        <v>2093</v>
      </c>
      <c r="D2" s="236" t="s">
        <v>2094</v>
      </c>
      <c r="E2" s="237" t="s">
        <v>2095</v>
      </c>
      <c r="F2" s="359" t="s">
        <v>2096</v>
      </c>
      <c r="G2" s="359" t="s">
        <v>3556</v>
      </c>
      <c r="H2" s="237" t="s">
        <v>3557</v>
      </c>
      <c r="I2" s="365" t="s">
        <v>3558</v>
      </c>
      <c r="J2" s="238"/>
      <c r="K2" s="238"/>
      <c r="L2" s="238"/>
    </row>
    <row r="3" spans="1:12" ht="12.75" x14ac:dyDescent="0.2">
      <c r="A3" s="239" t="s">
        <v>308</v>
      </c>
      <c r="B3" s="243" t="s">
        <v>2720</v>
      </c>
      <c r="C3" s="240">
        <v>1</v>
      </c>
      <c r="D3" s="241">
        <v>1</v>
      </c>
      <c r="E3" s="244">
        <v>2.4470847181933126</v>
      </c>
      <c r="F3" s="358">
        <f>ROUND(MUNR[[#This Row],[Vt 2020]],2)</f>
        <v>2.4500000000000002</v>
      </c>
      <c r="G3" s="358">
        <v>2.91</v>
      </c>
      <c r="H3" s="367">
        <v>4.0599999999999996</v>
      </c>
      <c r="I3" s="364"/>
      <c r="J3" s="238"/>
      <c r="K3" s="238"/>
      <c r="L3" s="238"/>
    </row>
    <row r="4" spans="1:12" ht="12.75" x14ac:dyDescent="0.2">
      <c r="A4" s="239" t="s">
        <v>337</v>
      </c>
      <c r="B4" s="239" t="s">
        <v>2807</v>
      </c>
      <c r="C4" s="240">
        <v>1.2</v>
      </c>
      <c r="D4" s="241">
        <v>1.3999999761581421</v>
      </c>
      <c r="E4" s="242">
        <v>0.93724619149325339</v>
      </c>
      <c r="F4" s="358">
        <f>ROUND(MUNR[[#This Row],[Vt 2020]],2)</f>
        <v>0.94</v>
      </c>
      <c r="G4" s="358">
        <v>1.1200000000000001</v>
      </c>
      <c r="H4" s="367">
        <v>1.29</v>
      </c>
      <c r="I4" s="364"/>
      <c r="J4" s="238"/>
      <c r="K4" s="238"/>
      <c r="L4" s="238"/>
    </row>
    <row r="5" spans="1:12" ht="12.75" x14ac:dyDescent="0.2">
      <c r="A5" s="239" t="s">
        <v>293</v>
      </c>
      <c r="B5" s="239" t="s">
        <v>2674</v>
      </c>
      <c r="C5" s="240">
        <v>0.3</v>
      </c>
      <c r="D5" s="241">
        <v>0.80000001192092896</v>
      </c>
      <c r="E5" s="242">
        <v>2.2748394923516737</v>
      </c>
      <c r="F5" s="358">
        <f>ROUND(MUNR[[#This Row],[Vt 2020]],2)</f>
        <v>2.27</v>
      </c>
      <c r="G5" s="358">
        <v>2.5099999999999998</v>
      </c>
      <c r="H5" s="367">
        <v>2.87</v>
      </c>
      <c r="I5" s="364"/>
      <c r="J5" s="238"/>
      <c r="K5" s="238"/>
      <c r="L5" s="238"/>
    </row>
    <row r="6" spans="1:12" ht="12.75" x14ac:dyDescent="0.2">
      <c r="A6" s="239" t="s">
        <v>300</v>
      </c>
      <c r="B6" s="239" t="s">
        <v>3206</v>
      </c>
      <c r="C6" s="240">
        <v>0.1</v>
      </c>
      <c r="D6" s="241">
        <v>0.80000001192092896</v>
      </c>
      <c r="E6" s="242">
        <v>1.0799951899649364E-2</v>
      </c>
      <c r="F6" s="358">
        <f>ROUND(MUNR[[#This Row],[Vt 2020]],2)</f>
        <v>0.01</v>
      </c>
      <c r="G6" s="358">
        <v>0.01</v>
      </c>
      <c r="H6" s="242">
        <v>0.01</v>
      </c>
      <c r="I6" s="364"/>
      <c r="J6" s="238"/>
      <c r="K6" s="238"/>
      <c r="L6" s="238"/>
    </row>
    <row r="7" spans="1:12" ht="12.75" x14ac:dyDescent="0.2">
      <c r="A7" s="239" t="s">
        <v>347</v>
      </c>
      <c r="B7" s="243" t="s">
        <v>3063</v>
      </c>
      <c r="C7" s="240">
        <v>1</v>
      </c>
      <c r="D7" s="241">
        <v>1</v>
      </c>
      <c r="E7" s="244">
        <v>5.2167846076193083</v>
      </c>
      <c r="F7" s="358">
        <f>ROUND(MUNR[[#This Row],[Vt 2020]],2)</f>
        <v>5.22</v>
      </c>
      <c r="G7" s="358">
        <v>3.4</v>
      </c>
      <c r="H7" s="367">
        <v>4.2699999999999996</v>
      </c>
      <c r="I7" s="364"/>
      <c r="J7" s="238"/>
      <c r="K7" s="238"/>
      <c r="L7" s="238"/>
    </row>
    <row r="8" spans="1:12" ht="12.75" x14ac:dyDescent="0.2">
      <c r="A8" s="239" t="s">
        <v>360</v>
      </c>
      <c r="B8" s="243" t="s">
        <v>3150</v>
      </c>
      <c r="C8" s="245">
        <v>0.1</v>
      </c>
      <c r="D8" s="241">
        <v>0.80000001192092896</v>
      </c>
      <c r="E8" s="244">
        <v>1.9469085577528569</v>
      </c>
      <c r="F8" s="358">
        <f>ROUND(MUNR[[#This Row],[Vt 2020]],2)</f>
        <v>1.95</v>
      </c>
      <c r="G8" s="358">
        <v>2.2400000000000002</v>
      </c>
      <c r="H8" s="367">
        <v>2.69</v>
      </c>
      <c r="I8" s="364"/>
      <c r="J8" s="238"/>
      <c r="K8" s="238"/>
      <c r="L8" s="238"/>
    </row>
    <row r="9" spans="1:12" ht="12.75" x14ac:dyDescent="0.2">
      <c r="A9" s="239" t="s">
        <v>265</v>
      </c>
      <c r="B9" s="243" t="s">
        <v>2443</v>
      </c>
      <c r="C9" s="240">
        <v>0.3</v>
      </c>
      <c r="D9" s="241">
        <v>0.80000001192092896</v>
      </c>
      <c r="E9" s="244">
        <v>1.5247026595822426</v>
      </c>
      <c r="F9" s="358">
        <f>ROUND(MUNR[[#This Row],[Vt 2020]],2)</f>
        <v>1.52</v>
      </c>
      <c r="G9" s="358">
        <v>1.73</v>
      </c>
      <c r="H9" s="367">
        <v>1.88</v>
      </c>
      <c r="I9" s="364"/>
      <c r="J9" s="238"/>
      <c r="K9" s="238"/>
      <c r="L9" s="238"/>
    </row>
    <row r="10" spans="1:12" ht="12.75" x14ac:dyDescent="0.2">
      <c r="A10" s="239" t="s">
        <v>358</v>
      </c>
      <c r="B10" s="243" t="s">
        <v>2828</v>
      </c>
      <c r="C10" s="240">
        <v>0.3</v>
      </c>
      <c r="D10" s="241">
        <v>0.80000001192092896</v>
      </c>
      <c r="E10" s="244">
        <v>0.26464446930929603</v>
      </c>
      <c r="F10" s="358">
        <f>ROUND(MUNR[[#This Row],[Vt 2020]],2)</f>
        <v>0.26</v>
      </c>
      <c r="G10" s="358">
        <v>0.65</v>
      </c>
      <c r="H10" s="367">
        <v>0.84</v>
      </c>
      <c r="I10" s="364"/>
      <c r="J10" s="238"/>
      <c r="K10" s="238"/>
      <c r="L10" s="238"/>
    </row>
    <row r="11" spans="1:12" ht="12.75" x14ac:dyDescent="0.2">
      <c r="A11" s="239" t="s">
        <v>361</v>
      </c>
      <c r="B11" s="239" t="s">
        <v>3094</v>
      </c>
      <c r="C11" s="240">
        <v>0.3</v>
      </c>
      <c r="D11" s="241">
        <v>0.80000001192092896</v>
      </c>
      <c r="E11" s="242">
        <v>0.53850341414335567</v>
      </c>
      <c r="F11" s="358">
        <f>ROUND(MUNR[[#This Row],[Vt 2020]],2)</f>
        <v>0.54</v>
      </c>
      <c r="G11" s="358">
        <v>0.66</v>
      </c>
      <c r="H11" s="367">
        <v>0.67</v>
      </c>
      <c r="I11" s="364"/>
      <c r="J11" s="238"/>
      <c r="K11" s="238"/>
      <c r="L11" s="238"/>
    </row>
    <row r="12" spans="1:12" ht="12.75" x14ac:dyDescent="0.2">
      <c r="A12" s="239" t="s">
        <v>328</v>
      </c>
      <c r="B12" s="243" t="s">
        <v>2210</v>
      </c>
      <c r="C12" s="240">
        <v>0.3</v>
      </c>
      <c r="D12" s="241">
        <v>0.80000001192092896</v>
      </c>
      <c r="E12" s="244">
        <v>1.0986888324811017</v>
      </c>
      <c r="F12" s="358">
        <f>ROUND(MUNR[[#This Row],[Vt 2020]],2)</f>
        <v>1.1000000000000001</v>
      </c>
      <c r="G12" s="358">
        <v>1.42</v>
      </c>
      <c r="H12" s="367">
        <v>1.79</v>
      </c>
      <c r="I12" s="364"/>
      <c r="J12" s="238"/>
      <c r="K12" s="238"/>
      <c r="L12" s="238"/>
    </row>
    <row r="13" spans="1:12" ht="12.75" x14ac:dyDescent="0.2">
      <c r="A13" s="239" t="s">
        <v>263</v>
      </c>
      <c r="B13" s="239" t="s">
        <v>3256</v>
      </c>
      <c r="C13" s="240">
        <v>0.1</v>
      </c>
      <c r="D13" s="241">
        <v>0.80000001192092896</v>
      </c>
      <c r="E13" s="242">
        <v>8.9707875204420556E-2</v>
      </c>
      <c r="F13" s="358">
        <f>ROUND(MUNR[[#This Row],[Vt 2020]],2)</f>
        <v>0.09</v>
      </c>
      <c r="G13" s="358">
        <v>0.11</v>
      </c>
      <c r="H13" s="367">
        <v>0.11</v>
      </c>
      <c r="I13" s="364"/>
      <c r="J13" s="238"/>
      <c r="K13" s="238"/>
      <c r="L13" s="238"/>
    </row>
    <row r="14" spans="1:12" ht="12.75" x14ac:dyDescent="0.2">
      <c r="A14" s="239" t="s">
        <v>368</v>
      </c>
      <c r="B14" s="243" t="s">
        <v>2459</v>
      </c>
      <c r="C14" s="240">
        <v>0.3</v>
      </c>
      <c r="D14" s="241">
        <v>0.80000001192092896</v>
      </c>
      <c r="E14" s="244">
        <v>1.5247026595822426</v>
      </c>
      <c r="F14" s="358">
        <f>ROUND(MUNR[[#This Row],[Vt 2020]],2)</f>
        <v>1.52</v>
      </c>
      <c r="G14" s="358">
        <v>1.73</v>
      </c>
      <c r="H14" s="367">
        <v>1.88</v>
      </c>
      <c r="I14" s="364"/>
      <c r="J14" s="238"/>
      <c r="K14" s="238"/>
      <c r="L14" s="238"/>
    </row>
    <row r="15" spans="1:12" ht="12.75" x14ac:dyDescent="0.2">
      <c r="A15" s="239" t="s">
        <v>340</v>
      </c>
      <c r="B15" s="243" t="s">
        <v>2136</v>
      </c>
      <c r="C15" s="240">
        <v>1.2</v>
      </c>
      <c r="D15" s="241">
        <v>1.3999999761581421</v>
      </c>
      <c r="E15" s="244">
        <v>4.8128507745113804</v>
      </c>
      <c r="F15" s="358">
        <f>ROUND(MUNR[[#This Row],[Vt 2020]],2)</f>
        <v>4.8099999999999996</v>
      </c>
      <c r="G15" s="358">
        <v>5.49</v>
      </c>
      <c r="H15" s="367">
        <v>6.71</v>
      </c>
      <c r="I15" s="364"/>
      <c r="J15" s="238"/>
      <c r="K15" s="238"/>
      <c r="L15" s="238"/>
    </row>
    <row r="16" spans="1:12" ht="12.75" x14ac:dyDescent="0.2">
      <c r="A16" s="239" t="s">
        <v>287</v>
      </c>
      <c r="B16" s="239" t="s">
        <v>2592</v>
      </c>
      <c r="C16" s="240">
        <v>1</v>
      </c>
      <c r="D16" s="241">
        <v>1</v>
      </c>
      <c r="E16" s="242">
        <v>6.0765590252644088</v>
      </c>
      <c r="F16" s="358">
        <f>ROUND(MUNR[[#This Row],[Vt 2020]],2)</f>
        <v>6.08</v>
      </c>
      <c r="G16" s="358">
        <v>6.43</v>
      </c>
      <c r="H16" s="367">
        <v>7.5</v>
      </c>
      <c r="I16" s="364"/>
      <c r="J16" s="238"/>
      <c r="K16" s="238"/>
      <c r="L16" s="238"/>
    </row>
    <row r="17" spans="1:12" ht="12.75" x14ac:dyDescent="0.2">
      <c r="A17" s="239" t="s">
        <v>428</v>
      </c>
      <c r="B17" s="243" t="s">
        <v>2208</v>
      </c>
      <c r="C17" s="240">
        <v>0.3</v>
      </c>
      <c r="D17" s="241">
        <v>0.80000001192092896</v>
      </c>
      <c r="E17" s="244">
        <v>1.0986888324811017</v>
      </c>
      <c r="F17" s="358">
        <f>ROUND(MUNR[[#This Row],[Vt 2020]],2)</f>
        <v>1.1000000000000001</v>
      </c>
      <c r="G17" s="358">
        <v>1.42</v>
      </c>
      <c r="H17" s="367">
        <v>1.79</v>
      </c>
      <c r="I17" s="364"/>
      <c r="J17" s="238"/>
      <c r="K17" s="238"/>
      <c r="L17" s="238"/>
    </row>
    <row r="18" spans="1:12" ht="12.75" x14ac:dyDescent="0.2">
      <c r="A18" s="239" t="s">
        <v>303</v>
      </c>
      <c r="B18" s="239" t="s">
        <v>2901</v>
      </c>
      <c r="C18" s="240">
        <v>0.3</v>
      </c>
      <c r="D18" s="241">
        <v>0.80000001192092896</v>
      </c>
      <c r="E18" s="242">
        <v>2.501510453441492</v>
      </c>
      <c r="F18" s="358">
        <f>ROUND(MUNR[[#This Row],[Vt 2020]],2)</f>
        <v>2.5</v>
      </c>
      <c r="G18" s="358">
        <v>3.21</v>
      </c>
      <c r="H18" s="367">
        <v>4.47</v>
      </c>
      <c r="I18" s="364"/>
      <c r="J18" s="238"/>
      <c r="K18" s="238"/>
      <c r="L18" s="238"/>
    </row>
    <row r="19" spans="1:12" ht="12.75" x14ac:dyDescent="0.2">
      <c r="A19" s="239" t="s">
        <v>284</v>
      </c>
      <c r="B19" s="243" t="s">
        <v>3007</v>
      </c>
      <c r="C19" s="240">
        <v>1.2</v>
      </c>
      <c r="D19" s="241">
        <v>1.3999999761581421</v>
      </c>
      <c r="E19" s="244">
        <v>4.5863066068779936</v>
      </c>
      <c r="F19" s="358">
        <f>ROUND(MUNR[[#This Row],[Vt 2020]],2)</f>
        <v>4.59</v>
      </c>
      <c r="G19" s="358">
        <v>4.7699999999999996</v>
      </c>
      <c r="H19" s="367">
        <v>5.34</v>
      </c>
      <c r="I19" s="364"/>
      <c r="J19" s="238"/>
      <c r="K19" s="238"/>
      <c r="L19" s="238"/>
    </row>
    <row r="20" spans="1:12" ht="12.75" x14ac:dyDescent="0.2">
      <c r="A20" s="239" t="s">
        <v>271</v>
      </c>
      <c r="B20" s="243" t="s">
        <v>2747</v>
      </c>
      <c r="C20" s="240">
        <v>0.3</v>
      </c>
      <c r="D20" s="241">
        <v>0.80000001192092896</v>
      </c>
      <c r="E20" s="244">
        <v>0.47940152986056278</v>
      </c>
      <c r="F20" s="358">
        <f>ROUND(MUNR[[#This Row],[Vt 2020]],2)</f>
        <v>0.48</v>
      </c>
      <c r="G20" s="358">
        <v>0.59</v>
      </c>
      <c r="H20" s="367">
        <v>0.99</v>
      </c>
      <c r="I20" s="364"/>
      <c r="J20" s="238"/>
      <c r="K20" s="238"/>
      <c r="L20" s="238"/>
    </row>
    <row r="21" spans="1:12" ht="12.75" x14ac:dyDescent="0.2">
      <c r="A21" s="239" t="s">
        <v>301</v>
      </c>
      <c r="B21" s="239" t="s">
        <v>2853</v>
      </c>
      <c r="C21" s="240">
        <v>0.3</v>
      </c>
      <c r="D21" s="241">
        <v>0.80000001192092896</v>
      </c>
      <c r="E21" s="242">
        <v>4.401497130991646</v>
      </c>
      <c r="F21" s="358">
        <f>ROUND(MUNR[[#This Row],[Vt 2020]],2)</f>
        <v>4.4000000000000004</v>
      </c>
      <c r="G21" s="358">
        <v>4.87</v>
      </c>
      <c r="H21" s="367">
        <v>5.7</v>
      </c>
      <c r="I21" s="364"/>
      <c r="J21" s="238"/>
      <c r="K21" s="238"/>
      <c r="L21" s="238"/>
    </row>
    <row r="22" spans="1:12" ht="12.75" x14ac:dyDescent="0.2">
      <c r="A22" s="239" t="s">
        <v>357</v>
      </c>
      <c r="B22" s="239" t="s">
        <v>2887</v>
      </c>
      <c r="C22" s="240">
        <v>0.3</v>
      </c>
      <c r="D22" s="241">
        <v>0.80000001192092896</v>
      </c>
      <c r="E22" s="242">
        <v>0.15248191790250673</v>
      </c>
      <c r="F22" s="358">
        <f>ROUND(MUNR[[#This Row],[Vt 2020]],2)</f>
        <v>0.15</v>
      </c>
      <c r="G22" s="358">
        <v>0.17</v>
      </c>
      <c r="H22" s="367">
        <v>0.23</v>
      </c>
      <c r="I22" s="364"/>
      <c r="J22" s="238"/>
      <c r="K22" s="238"/>
      <c r="L22" s="238"/>
    </row>
    <row r="23" spans="1:12" ht="12.75" x14ac:dyDescent="0.2">
      <c r="A23" s="239" t="s">
        <v>307</v>
      </c>
      <c r="B23" s="239" t="s">
        <v>2370</v>
      </c>
      <c r="C23" s="240">
        <v>0.3</v>
      </c>
      <c r="D23" s="241">
        <v>0.80000001192092896</v>
      </c>
      <c r="E23" s="242">
        <v>2.0513962276272166</v>
      </c>
      <c r="F23" s="358">
        <f>ROUND(MUNR[[#This Row],[Vt 2020]],2)</f>
        <v>2.0499999999999998</v>
      </c>
      <c r="G23" s="358">
        <v>2.7</v>
      </c>
      <c r="H23" s="367">
        <v>3.66</v>
      </c>
      <c r="I23" s="364"/>
      <c r="J23" s="238"/>
      <c r="K23" s="238"/>
      <c r="L23" s="238"/>
    </row>
    <row r="24" spans="1:12" ht="12.75" x14ac:dyDescent="0.2">
      <c r="A24" s="239" t="s">
        <v>262</v>
      </c>
      <c r="B24" s="243" t="s">
        <v>3243</v>
      </c>
      <c r="C24" s="240">
        <v>0.1</v>
      </c>
      <c r="D24" s="241">
        <v>0.80000001192092896</v>
      </c>
      <c r="E24" s="244">
        <v>2.0199272974374745E-2</v>
      </c>
      <c r="F24" s="358">
        <f>ROUND(MUNR[[#This Row],[Vt 2020]],2)</f>
        <v>0.02</v>
      </c>
      <c r="G24" s="358">
        <v>0.02</v>
      </c>
      <c r="H24" s="367">
        <v>0.02</v>
      </c>
      <c r="I24" s="364"/>
      <c r="J24" s="238"/>
      <c r="K24" s="238"/>
      <c r="L24" s="238"/>
    </row>
    <row r="25" spans="1:12" ht="12.75" x14ac:dyDescent="0.2">
      <c r="A25" s="239" t="s">
        <v>365</v>
      </c>
      <c r="B25" s="239" t="s">
        <v>3244</v>
      </c>
      <c r="C25" s="240">
        <v>0.1</v>
      </c>
      <c r="D25" s="241">
        <v>0.80000001192092896</v>
      </c>
      <c r="E25" s="242">
        <v>2.0199272974374745E-2</v>
      </c>
      <c r="F25" s="358">
        <f>ROUND(MUNR[[#This Row],[Vt 2020]],2)</f>
        <v>0.02</v>
      </c>
      <c r="G25" s="358">
        <v>0.02</v>
      </c>
      <c r="H25" s="367">
        <v>0.02</v>
      </c>
      <c r="I25" s="364"/>
      <c r="J25" s="238"/>
      <c r="K25" s="238"/>
      <c r="L25" s="238"/>
    </row>
    <row r="26" spans="1:12" ht="12.75" x14ac:dyDescent="0.2">
      <c r="A26" s="239" t="s">
        <v>408</v>
      </c>
      <c r="B26" s="239" t="s">
        <v>2376</v>
      </c>
      <c r="C26" s="240">
        <v>0.3</v>
      </c>
      <c r="D26" s="241">
        <v>0.80000001192092896</v>
      </c>
      <c r="E26" s="242">
        <v>2.0513962276272166</v>
      </c>
      <c r="F26" s="358">
        <f>ROUND(MUNR[[#This Row],[Vt 2020]],2)</f>
        <v>2.0499999999999998</v>
      </c>
      <c r="G26" s="358">
        <v>2.7</v>
      </c>
      <c r="H26" s="367">
        <v>3.66</v>
      </c>
      <c r="I26" s="364"/>
      <c r="J26" s="238"/>
      <c r="K26" s="238"/>
      <c r="L26" s="238"/>
    </row>
    <row r="27" spans="1:12" ht="12.75" x14ac:dyDescent="0.2">
      <c r="A27" s="239" t="s">
        <v>319</v>
      </c>
      <c r="B27" s="239" t="s">
        <v>2566</v>
      </c>
      <c r="C27" s="240">
        <v>0.3</v>
      </c>
      <c r="D27" s="241">
        <v>0.80000001192092896</v>
      </c>
      <c r="E27" s="242">
        <v>0.1716236823885747</v>
      </c>
      <c r="F27" s="358">
        <f>ROUND(MUNR[[#This Row],[Vt 2020]],2)</f>
        <v>0.17</v>
      </c>
      <c r="G27" s="358">
        <v>0.2</v>
      </c>
      <c r="H27" s="367">
        <v>0.26</v>
      </c>
      <c r="I27" s="364"/>
      <c r="J27" s="238"/>
      <c r="K27" s="238"/>
      <c r="L27" s="238"/>
    </row>
    <row r="28" spans="1:12" ht="12.75" x14ac:dyDescent="0.2">
      <c r="A28" s="239" t="s">
        <v>296</v>
      </c>
      <c r="B28" s="239" t="s">
        <v>3025</v>
      </c>
      <c r="C28" s="240">
        <v>0.3</v>
      </c>
      <c r="D28" s="241">
        <v>0.80000001192092896</v>
      </c>
      <c r="E28" s="242">
        <v>7.9818551969106658E-2</v>
      </c>
      <c r="F28" s="358">
        <f>ROUND(MUNR[[#This Row],[Vt 2020]],2)</f>
        <v>0.08</v>
      </c>
      <c r="G28" s="358">
        <v>0.09</v>
      </c>
      <c r="H28" s="367">
        <v>0.13</v>
      </c>
      <c r="I28" s="364"/>
      <c r="J28" s="238"/>
      <c r="K28" s="238"/>
      <c r="L28" s="238"/>
    </row>
    <row r="29" spans="1:12" ht="12.75" x14ac:dyDescent="0.2">
      <c r="A29" s="239" t="s">
        <v>420</v>
      </c>
      <c r="B29" s="239" t="s">
        <v>2558</v>
      </c>
      <c r="C29" s="240">
        <v>0.3</v>
      </c>
      <c r="D29" s="241">
        <v>0.80000001192092896</v>
      </c>
      <c r="E29" s="242">
        <v>0.1716236823885747</v>
      </c>
      <c r="F29" s="358">
        <f>ROUND(MUNR[[#This Row],[Vt 2020]],2)</f>
        <v>0.17</v>
      </c>
      <c r="G29" s="358">
        <v>0.2</v>
      </c>
      <c r="H29" s="367">
        <v>0.26</v>
      </c>
      <c r="I29" s="364"/>
      <c r="J29" s="238"/>
      <c r="K29" s="238"/>
      <c r="L29" s="238"/>
    </row>
    <row r="30" spans="1:12" ht="12.75" x14ac:dyDescent="0.2">
      <c r="A30" s="239" t="s">
        <v>329</v>
      </c>
      <c r="B30" s="239" t="s">
        <v>2516</v>
      </c>
      <c r="C30" s="240">
        <v>0.3</v>
      </c>
      <c r="D30" s="241">
        <v>0.80000001192092896</v>
      </c>
      <c r="E30" s="242">
        <v>1.4355207293827554</v>
      </c>
      <c r="F30" s="358">
        <f>ROUND(MUNR[[#This Row],[Vt 2020]],2)</f>
        <v>1.44</v>
      </c>
      <c r="G30" s="358">
        <v>1.67</v>
      </c>
      <c r="H30" s="367">
        <v>2.13</v>
      </c>
      <c r="I30" s="364"/>
      <c r="J30" s="238"/>
      <c r="K30" s="238"/>
      <c r="L30" s="238"/>
    </row>
    <row r="31" spans="1:12" ht="12.75" x14ac:dyDescent="0.2">
      <c r="A31" s="239" t="s">
        <v>266</v>
      </c>
      <c r="B31" s="239" t="s">
        <v>2350</v>
      </c>
      <c r="C31" s="240">
        <v>0.3</v>
      </c>
      <c r="D31" s="241">
        <v>0.80000001192092896</v>
      </c>
      <c r="E31" s="242">
        <v>1.3677474400727085</v>
      </c>
      <c r="F31" s="358">
        <f>ROUND(MUNR[[#This Row],[Vt 2020]],2)</f>
        <v>1.37</v>
      </c>
      <c r="G31" s="358">
        <v>1.43</v>
      </c>
      <c r="H31" s="367">
        <v>1.63</v>
      </c>
      <c r="I31" s="364"/>
      <c r="J31" s="238"/>
      <c r="K31" s="238"/>
      <c r="L31" s="238"/>
    </row>
    <row r="32" spans="1:12" ht="12.75" x14ac:dyDescent="0.2">
      <c r="A32" s="239" t="s">
        <v>387</v>
      </c>
      <c r="B32" s="243" t="s">
        <v>3018</v>
      </c>
      <c r="C32" s="240">
        <v>1.2</v>
      </c>
      <c r="D32" s="241">
        <v>1.3999999761581421</v>
      </c>
      <c r="E32" s="244">
        <v>4.5863066068779936</v>
      </c>
      <c r="F32" s="358">
        <f>ROUND(MUNR[[#This Row],[Vt 2020]],2)</f>
        <v>4.59</v>
      </c>
      <c r="G32" s="358">
        <v>4.7699999999999996</v>
      </c>
      <c r="H32" s="367">
        <v>5.34</v>
      </c>
      <c r="I32" s="364"/>
      <c r="J32" s="238"/>
      <c r="K32" s="238"/>
      <c r="L32" s="238"/>
    </row>
    <row r="33" spans="1:12" ht="12.75" x14ac:dyDescent="0.2">
      <c r="A33" s="239" t="s">
        <v>350</v>
      </c>
      <c r="B33" s="239" t="s">
        <v>2108</v>
      </c>
      <c r="C33" s="240">
        <v>2</v>
      </c>
      <c r="D33" s="241">
        <v>2</v>
      </c>
      <c r="E33" s="242">
        <v>162.98141347212285</v>
      </c>
      <c r="F33" s="358">
        <f>ROUND(MUNR[[#This Row],[Vt 2020]],2)</f>
        <v>162.97999999999999</v>
      </c>
      <c r="G33" s="358">
        <v>189.76</v>
      </c>
      <c r="H33" s="367">
        <v>238.52</v>
      </c>
      <c r="I33" s="364"/>
      <c r="J33" s="238"/>
      <c r="K33" s="238"/>
      <c r="L33" s="238"/>
    </row>
    <row r="34" spans="1:12" ht="12.75" x14ac:dyDescent="0.2">
      <c r="A34" s="239" t="s">
        <v>402</v>
      </c>
      <c r="B34" s="243" t="s">
        <v>3207</v>
      </c>
      <c r="C34" s="240">
        <v>0.1</v>
      </c>
      <c r="D34" s="241">
        <v>0.80000001192092896</v>
      </c>
      <c r="E34" s="244">
        <v>1.0799951899649364E-2</v>
      </c>
      <c r="F34" s="358">
        <f>ROUND(MUNR[[#This Row],[Vt 2020]],2)</f>
        <v>0.01</v>
      </c>
      <c r="G34" s="358">
        <v>0.01</v>
      </c>
      <c r="H34" s="244">
        <v>0.01</v>
      </c>
      <c r="I34" s="364"/>
      <c r="J34" s="238"/>
      <c r="K34" s="238"/>
      <c r="L34" s="238"/>
    </row>
    <row r="35" spans="1:12" ht="12.75" x14ac:dyDescent="0.2">
      <c r="A35" s="239" t="s">
        <v>514</v>
      </c>
      <c r="B35" s="239" t="s">
        <v>2564</v>
      </c>
      <c r="C35" s="240">
        <v>0.3</v>
      </c>
      <c r="D35" s="241">
        <v>0.80000001192092896</v>
      </c>
      <c r="E35" s="242">
        <v>0.1716236823885747</v>
      </c>
      <c r="F35" s="358">
        <f>ROUND(MUNR[[#This Row],[Vt 2020]],2)</f>
        <v>0.17</v>
      </c>
      <c r="G35" s="358">
        <v>0.2</v>
      </c>
      <c r="H35" s="367">
        <v>0.26</v>
      </c>
      <c r="I35" s="364"/>
      <c r="J35" s="238"/>
      <c r="K35" s="238"/>
      <c r="L35" s="238"/>
    </row>
    <row r="36" spans="1:12" ht="12.75" x14ac:dyDescent="0.2">
      <c r="A36" s="239" t="s">
        <v>273</v>
      </c>
      <c r="B36" s="239" t="s">
        <v>2133</v>
      </c>
      <c r="C36" s="240">
        <v>0.3</v>
      </c>
      <c r="D36" s="241">
        <v>0.80000001192092896</v>
      </c>
      <c r="E36" s="242">
        <v>1.7879831532416797</v>
      </c>
      <c r="F36" s="358">
        <f>ROUND(MUNR[[#This Row],[Vt 2020]],2)</f>
        <v>1.79</v>
      </c>
      <c r="G36" s="358">
        <v>1.69</v>
      </c>
      <c r="H36" s="367">
        <v>2.19</v>
      </c>
      <c r="I36" s="364"/>
      <c r="J36" s="238"/>
      <c r="K36" s="238"/>
      <c r="L36" s="238"/>
    </row>
    <row r="37" spans="1:12" ht="12.75" x14ac:dyDescent="0.2">
      <c r="A37" s="239" t="s">
        <v>274</v>
      </c>
      <c r="B37" s="239" t="s">
        <v>2570</v>
      </c>
      <c r="C37" s="240">
        <v>0.3</v>
      </c>
      <c r="D37" s="241">
        <v>0.80000001192092896</v>
      </c>
      <c r="E37" s="242">
        <v>5.6395117928218559</v>
      </c>
      <c r="F37" s="358">
        <f>ROUND(MUNR[[#This Row],[Vt 2020]],2)</f>
        <v>5.64</v>
      </c>
      <c r="G37" s="358">
        <v>5.15</v>
      </c>
      <c r="H37" s="367">
        <v>5.75</v>
      </c>
      <c r="I37" s="364"/>
      <c r="J37" s="238"/>
      <c r="K37" s="238"/>
      <c r="L37" s="238"/>
    </row>
    <row r="38" spans="1:12" ht="12.75" x14ac:dyDescent="0.2">
      <c r="A38" s="239" t="s">
        <v>398</v>
      </c>
      <c r="B38" s="243" t="s">
        <v>3022</v>
      </c>
      <c r="C38" s="240">
        <v>0.3</v>
      </c>
      <c r="D38" s="241">
        <v>0.80000001192092896</v>
      </c>
      <c r="E38" s="244">
        <v>7.9818551969106658E-2</v>
      </c>
      <c r="F38" s="358">
        <f>ROUND(MUNR[[#This Row],[Vt 2020]],2)</f>
        <v>0.08</v>
      </c>
      <c r="G38" s="358">
        <v>0.09</v>
      </c>
      <c r="H38" s="367">
        <v>0.13</v>
      </c>
      <c r="I38" s="364"/>
      <c r="J38" s="238"/>
      <c r="K38" s="238"/>
      <c r="L38" s="238"/>
    </row>
    <row r="39" spans="1:12" ht="12.75" x14ac:dyDescent="0.2">
      <c r="A39" s="239" t="s">
        <v>521</v>
      </c>
      <c r="B39" s="243" t="s">
        <v>2207</v>
      </c>
      <c r="C39" s="240">
        <v>0.3</v>
      </c>
      <c r="D39" s="241">
        <v>0.80000001192092896</v>
      </c>
      <c r="E39" s="244">
        <v>1.0986888324811017</v>
      </c>
      <c r="F39" s="358">
        <f>ROUND(MUNR[[#This Row],[Vt 2020]],2)</f>
        <v>1.1000000000000001</v>
      </c>
      <c r="G39" s="358">
        <v>1.42</v>
      </c>
      <c r="H39" s="367">
        <v>1.79</v>
      </c>
      <c r="I39" s="364"/>
      <c r="J39" s="238"/>
      <c r="K39" s="238"/>
      <c r="L39" s="238"/>
    </row>
    <row r="40" spans="1:12" ht="12.75" x14ac:dyDescent="0.2">
      <c r="A40" s="239" t="s">
        <v>306</v>
      </c>
      <c r="B40" s="239" t="s">
        <v>2327</v>
      </c>
      <c r="C40" s="240">
        <v>1</v>
      </c>
      <c r="D40" s="241">
        <v>1</v>
      </c>
      <c r="E40" s="242">
        <v>0.58701222602356495</v>
      </c>
      <c r="F40" s="358">
        <f>ROUND(MUNR[[#This Row],[Vt 2020]],2)</f>
        <v>0.59</v>
      </c>
      <c r="G40" s="358">
        <v>0.66</v>
      </c>
      <c r="H40" s="367">
        <v>0.95</v>
      </c>
      <c r="I40" s="364"/>
      <c r="J40" s="238"/>
      <c r="K40" s="238"/>
      <c r="L40" s="238"/>
    </row>
    <row r="41" spans="1:12" ht="12.75" x14ac:dyDescent="0.2">
      <c r="A41" s="239" t="s">
        <v>366</v>
      </c>
      <c r="B41" s="239" t="s">
        <v>3258</v>
      </c>
      <c r="C41" s="240">
        <v>0.1</v>
      </c>
      <c r="D41" s="241">
        <v>0.80000001192092896</v>
      </c>
      <c r="E41" s="242">
        <v>8.9707875204420556E-2</v>
      </c>
      <c r="F41" s="358">
        <f>ROUND(MUNR[[#This Row],[Vt 2020]],2)</f>
        <v>0.09</v>
      </c>
      <c r="G41" s="358">
        <v>0.11</v>
      </c>
      <c r="H41" s="367">
        <v>0.11</v>
      </c>
      <c r="I41" s="364"/>
      <c r="J41" s="238"/>
      <c r="K41" s="238"/>
      <c r="L41" s="238"/>
    </row>
    <row r="42" spans="1:12" ht="12.75" x14ac:dyDescent="0.2">
      <c r="A42" s="239" t="s">
        <v>334</v>
      </c>
      <c r="B42" s="239" t="s">
        <v>3048</v>
      </c>
      <c r="C42" s="240">
        <v>1</v>
      </c>
      <c r="D42" s="241">
        <v>1</v>
      </c>
      <c r="E42" s="242">
        <v>3.2312566337198958</v>
      </c>
      <c r="F42" s="358">
        <f>ROUND(MUNR[[#This Row],[Vt 2020]],2)</f>
        <v>3.23</v>
      </c>
      <c r="G42" s="358">
        <v>3.44</v>
      </c>
      <c r="H42" s="367">
        <v>4.1100000000000003</v>
      </c>
      <c r="I42" s="364"/>
      <c r="J42" s="238"/>
      <c r="K42" s="238"/>
      <c r="L42" s="238"/>
    </row>
    <row r="43" spans="1:12" ht="12.75" x14ac:dyDescent="0.2">
      <c r="A43" s="239" t="s">
        <v>447</v>
      </c>
      <c r="B43" s="243" t="s">
        <v>2107</v>
      </c>
      <c r="C43" s="240">
        <v>2</v>
      </c>
      <c r="D43" s="241">
        <v>2</v>
      </c>
      <c r="E43" s="244">
        <v>162.98141347212285</v>
      </c>
      <c r="F43" s="358">
        <f>ROUND(MUNR[[#This Row],[Vt 2020]],2)</f>
        <v>162.97999999999999</v>
      </c>
      <c r="G43" s="358">
        <v>189.76</v>
      </c>
      <c r="H43" s="367">
        <v>238.52</v>
      </c>
      <c r="I43" s="364"/>
      <c r="J43" s="238"/>
      <c r="K43" s="238"/>
      <c r="L43" s="238"/>
    </row>
    <row r="44" spans="1:12" ht="12.75" x14ac:dyDescent="0.2">
      <c r="A44" s="239" t="s">
        <v>260</v>
      </c>
      <c r="B44" s="239" t="s">
        <v>2768</v>
      </c>
      <c r="C44" s="240">
        <v>0.3</v>
      </c>
      <c r="D44" s="241">
        <v>0.80000001192092896</v>
      </c>
      <c r="E44" s="242">
        <v>8.3463786742761475E-2</v>
      </c>
      <c r="F44" s="358">
        <f>ROUND(MUNR[[#This Row],[Vt 2020]],2)</f>
        <v>0.08</v>
      </c>
      <c r="G44" s="358">
        <v>0.09</v>
      </c>
      <c r="H44" s="367">
        <v>0.11</v>
      </c>
      <c r="I44" s="364"/>
      <c r="J44" s="238"/>
      <c r="K44" s="238"/>
      <c r="L44" s="238"/>
    </row>
    <row r="45" spans="1:12" ht="12.75" x14ac:dyDescent="0.2">
      <c r="A45" s="239" t="s">
        <v>290</v>
      </c>
      <c r="B45" s="239" t="s">
        <v>2464</v>
      </c>
      <c r="C45" s="240">
        <v>0.3</v>
      </c>
      <c r="D45" s="241">
        <v>0.80000001192092896</v>
      </c>
      <c r="E45" s="242">
        <v>3.6734230962593073</v>
      </c>
      <c r="F45" s="358">
        <f>ROUND(MUNR[[#This Row],[Vt 2020]],2)</f>
        <v>3.67</v>
      </c>
      <c r="G45" s="358">
        <v>4.21</v>
      </c>
      <c r="H45" s="367">
        <v>4.99</v>
      </c>
      <c r="I45" s="364"/>
      <c r="J45" s="238"/>
      <c r="K45" s="238"/>
      <c r="L45" s="238"/>
    </row>
    <row r="46" spans="1:12" ht="12.75" x14ac:dyDescent="0.2">
      <c r="A46" s="239" t="s">
        <v>348</v>
      </c>
      <c r="B46" s="243" t="s">
        <v>2201</v>
      </c>
      <c r="C46" s="240">
        <v>1.6</v>
      </c>
      <c r="D46" s="241">
        <v>1.6000000238418579</v>
      </c>
      <c r="E46" s="244">
        <v>11.285563233208448</v>
      </c>
      <c r="F46" s="358">
        <f>ROUND(MUNR[[#This Row],[Vt 2020]],2)</f>
        <v>11.29</v>
      </c>
      <c r="G46" s="358">
        <v>13.79</v>
      </c>
      <c r="H46" s="367">
        <v>18.28</v>
      </c>
      <c r="I46" s="364"/>
      <c r="J46" s="238"/>
      <c r="K46" s="238"/>
      <c r="L46" s="238"/>
    </row>
    <row r="47" spans="1:12" ht="12.75" x14ac:dyDescent="0.2">
      <c r="A47" s="239" t="s">
        <v>395</v>
      </c>
      <c r="B47" s="239" t="s">
        <v>2667</v>
      </c>
      <c r="C47" s="240">
        <v>0.3</v>
      </c>
      <c r="D47" s="241">
        <v>0.80000001192092896</v>
      </c>
      <c r="E47" s="242">
        <v>2.2748394923516737</v>
      </c>
      <c r="F47" s="358">
        <f>ROUND(MUNR[[#This Row],[Vt 2020]],2)</f>
        <v>2.27</v>
      </c>
      <c r="G47" s="358">
        <v>2.5099999999999998</v>
      </c>
      <c r="H47" s="367">
        <v>2.87</v>
      </c>
      <c r="I47" s="364"/>
      <c r="J47" s="238"/>
      <c r="K47" s="238"/>
      <c r="L47" s="238"/>
    </row>
    <row r="48" spans="1:12" ht="12.75" x14ac:dyDescent="0.2">
      <c r="A48" s="239" t="s">
        <v>390</v>
      </c>
      <c r="B48" s="243" t="s">
        <v>2605</v>
      </c>
      <c r="C48" s="240">
        <v>1</v>
      </c>
      <c r="D48" s="241">
        <v>1</v>
      </c>
      <c r="E48" s="244">
        <v>6.0765590252644088</v>
      </c>
      <c r="F48" s="358">
        <f>ROUND(MUNR[[#This Row],[Vt 2020]],2)</f>
        <v>6.08</v>
      </c>
      <c r="G48" s="358">
        <v>6.43</v>
      </c>
      <c r="H48" s="367">
        <v>7.5</v>
      </c>
      <c r="I48" s="364"/>
      <c r="J48" s="238"/>
      <c r="K48" s="238"/>
      <c r="L48" s="238"/>
    </row>
    <row r="49" spans="1:12" ht="12.75" x14ac:dyDescent="0.2">
      <c r="A49" s="239" t="s">
        <v>276</v>
      </c>
      <c r="B49" s="239" t="s">
        <v>2871</v>
      </c>
      <c r="C49" s="240">
        <v>1</v>
      </c>
      <c r="D49" s="241">
        <v>0.80000001192092896</v>
      </c>
      <c r="E49" s="242">
        <v>1.930899164067617</v>
      </c>
      <c r="F49" s="358">
        <f>ROUND(MUNR[[#This Row],[Vt 2020]],2)</f>
        <v>1.93</v>
      </c>
      <c r="G49" s="358">
        <v>2.09</v>
      </c>
      <c r="H49" s="367">
        <v>2.23</v>
      </c>
      <c r="I49" s="364"/>
      <c r="J49" s="238"/>
      <c r="K49" s="238"/>
      <c r="L49" s="238"/>
    </row>
    <row r="50" spans="1:12" ht="12.75" x14ac:dyDescent="0.2">
      <c r="A50" s="239" t="s">
        <v>281</v>
      </c>
      <c r="B50" s="243" t="s">
        <v>173</v>
      </c>
      <c r="C50" s="240">
        <v>1</v>
      </c>
      <c r="D50" s="241">
        <v>1</v>
      </c>
      <c r="E50" s="244">
        <v>0.81820928915310109</v>
      </c>
      <c r="F50" s="358">
        <f>ROUND(MUNR[[#This Row],[Vt 2020]],2)</f>
        <v>0.82</v>
      </c>
      <c r="G50" s="358">
        <v>1.34</v>
      </c>
      <c r="H50" s="367">
        <v>1.5</v>
      </c>
      <c r="I50" s="364"/>
      <c r="J50" s="238"/>
      <c r="K50" s="238"/>
      <c r="L50" s="238"/>
    </row>
    <row r="51" spans="1:12" ht="12.75" x14ac:dyDescent="0.2">
      <c r="A51" s="239" t="s">
        <v>409</v>
      </c>
      <c r="B51" s="243" t="s">
        <v>2732</v>
      </c>
      <c r="C51" s="240">
        <v>1</v>
      </c>
      <c r="D51" s="241">
        <v>1</v>
      </c>
      <c r="E51" s="244">
        <v>2.4470847181933126</v>
      </c>
      <c r="F51" s="358">
        <f>ROUND(MUNR[[#This Row],[Vt 2020]],2)</f>
        <v>2.4500000000000002</v>
      </c>
      <c r="G51" s="358">
        <v>2.91</v>
      </c>
      <c r="H51" s="367">
        <v>4.0599999999999996</v>
      </c>
      <c r="I51" s="364"/>
      <c r="J51" s="238"/>
      <c r="K51" s="238"/>
      <c r="L51" s="238"/>
    </row>
    <row r="52" spans="1:12" ht="12.75" x14ac:dyDescent="0.2">
      <c r="A52" s="239" t="s">
        <v>504</v>
      </c>
      <c r="B52" s="239" t="s">
        <v>2732</v>
      </c>
      <c r="C52" s="240">
        <v>1</v>
      </c>
      <c r="D52" s="241">
        <v>1</v>
      </c>
      <c r="E52" s="242">
        <v>2.4470847181933126</v>
      </c>
      <c r="F52" s="358">
        <f>ROUND(MUNR[[#This Row],[Vt 2020]],2)</f>
        <v>2.4500000000000002</v>
      </c>
      <c r="G52" s="358">
        <v>2.91</v>
      </c>
      <c r="H52" s="367">
        <v>4.0599999999999996</v>
      </c>
      <c r="I52" s="364"/>
      <c r="J52" s="238"/>
      <c r="K52" s="238"/>
      <c r="L52" s="238"/>
    </row>
    <row r="53" spans="1:12" ht="12.75" x14ac:dyDescent="0.2">
      <c r="A53" s="239" t="s">
        <v>363</v>
      </c>
      <c r="B53" s="239" t="s">
        <v>2393</v>
      </c>
      <c r="C53" s="240">
        <v>0.3</v>
      </c>
      <c r="D53" s="241">
        <v>0.80000001192092896</v>
      </c>
      <c r="E53" s="242">
        <v>1.1991551297202205</v>
      </c>
      <c r="F53" s="358">
        <f>ROUND(MUNR[[#This Row],[Vt 2020]],2)</f>
        <v>1.2</v>
      </c>
      <c r="G53" s="358">
        <v>1.46</v>
      </c>
      <c r="H53" s="367">
        <v>1.72</v>
      </c>
      <c r="I53" s="364"/>
      <c r="J53" s="238"/>
      <c r="K53" s="238"/>
      <c r="L53" s="238"/>
    </row>
    <row r="54" spans="1:12" ht="12.75" x14ac:dyDescent="0.2">
      <c r="A54" s="239" t="s">
        <v>264</v>
      </c>
      <c r="B54" s="243" t="s">
        <v>3225</v>
      </c>
      <c r="C54" s="240">
        <v>0.1</v>
      </c>
      <c r="D54" s="241">
        <v>0.80000001192092896</v>
      </c>
      <c r="E54" s="244">
        <v>1.4667257428571589E-2</v>
      </c>
      <c r="F54" s="358">
        <f>ROUND(MUNR[[#This Row],[Vt 2020]],2)</f>
        <v>0.01</v>
      </c>
      <c r="G54" s="358">
        <v>0.02</v>
      </c>
      <c r="H54" s="244">
        <v>0.02</v>
      </c>
      <c r="I54" s="364"/>
      <c r="J54" s="238"/>
      <c r="K54" s="238"/>
      <c r="L54" s="238"/>
    </row>
    <row r="55" spans="1:12" ht="12.75" x14ac:dyDescent="0.2">
      <c r="A55" s="239" t="s">
        <v>457</v>
      </c>
      <c r="B55" s="243" t="s">
        <v>3087</v>
      </c>
      <c r="C55" s="240">
        <v>0.3</v>
      </c>
      <c r="D55" s="241">
        <v>0.80000001192092896</v>
      </c>
      <c r="E55" s="244">
        <v>0.53850341414335567</v>
      </c>
      <c r="F55" s="358">
        <f>ROUND(MUNR[[#This Row],[Vt 2020]],2)</f>
        <v>0.54</v>
      </c>
      <c r="G55" s="358">
        <v>0.66</v>
      </c>
      <c r="H55" s="367">
        <v>0.67</v>
      </c>
      <c r="I55" s="364"/>
      <c r="J55" s="238"/>
      <c r="K55" s="238"/>
      <c r="L55" s="238"/>
    </row>
    <row r="56" spans="1:12" ht="12.75" x14ac:dyDescent="0.2">
      <c r="A56" s="239" t="s">
        <v>364</v>
      </c>
      <c r="B56" s="239" t="s">
        <v>2772</v>
      </c>
      <c r="C56" s="240">
        <v>0.3</v>
      </c>
      <c r="D56" s="241">
        <v>0.80000001192092896</v>
      </c>
      <c r="E56" s="242">
        <v>8.3463786742761475E-2</v>
      </c>
      <c r="F56" s="358">
        <f>ROUND(MUNR[[#This Row],[Vt 2020]],2)</f>
        <v>0.08</v>
      </c>
      <c r="G56" s="358">
        <v>0.09</v>
      </c>
      <c r="H56" s="367">
        <v>0.11</v>
      </c>
      <c r="I56" s="364"/>
      <c r="J56" s="238"/>
      <c r="K56" s="238"/>
      <c r="L56" s="238"/>
    </row>
    <row r="57" spans="1:12" ht="12.75" x14ac:dyDescent="0.2">
      <c r="A57" s="239" t="s">
        <v>342</v>
      </c>
      <c r="B57" s="239" t="s">
        <v>2172</v>
      </c>
      <c r="C57" s="240">
        <v>1.6</v>
      </c>
      <c r="D57" s="241">
        <v>1.6000000238418579</v>
      </c>
      <c r="E57" s="242">
        <v>13.520871964100486</v>
      </c>
      <c r="F57" s="358">
        <f>ROUND(MUNR[[#This Row],[Vt 2020]],2)</f>
        <v>13.52</v>
      </c>
      <c r="G57" s="358">
        <v>14.74</v>
      </c>
      <c r="H57" s="367">
        <v>17.420000000000002</v>
      </c>
      <c r="I57" s="364"/>
      <c r="J57" s="238"/>
      <c r="K57" s="238"/>
      <c r="L57" s="238"/>
    </row>
    <row r="58" spans="1:12" ht="12.75" x14ac:dyDescent="0.2">
      <c r="A58" s="239" t="s">
        <v>461</v>
      </c>
      <c r="B58" s="243" t="s">
        <v>3259</v>
      </c>
      <c r="C58" s="240">
        <v>0.1</v>
      </c>
      <c r="D58" s="241">
        <v>0.80000001192092896</v>
      </c>
      <c r="E58" s="244">
        <v>8.9707875204420556E-2</v>
      </c>
      <c r="F58" s="358">
        <f>ROUND(MUNR[[#This Row],[Vt 2020]],2)</f>
        <v>0.09</v>
      </c>
      <c r="G58" s="358">
        <v>0.11</v>
      </c>
      <c r="H58" s="367">
        <v>0.11</v>
      </c>
      <c r="I58" s="364"/>
      <c r="J58" s="238"/>
      <c r="K58" s="238"/>
      <c r="L58" s="238"/>
    </row>
    <row r="59" spans="1:12" ht="12.75" x14ac:dyDescent="0.2">
      <c r="A59" s="239" t="s">
        <v>286</v>
      </c>
      <c r="B59" s="239" t="s">
        <v>3115</v>
      </c>
      <c r="C59" s="240">
        <v>0.3</v>
      </c>
      <c r="D59" s="241">
        <v>0.80000001192092896</v>
      </c>
      <c r="E59" s="242">
        <v>1.9545410523261364</v>
      </c>
      <c r="F59" s="358">
        <f>ROUND(MUNR[[#This Row],[Vt 2020]],2)</f>
        <v>1.95</v>
      </c>
      <c r="G59" s="358">
        <v>2</v>
      </c>
      <c r="H59" s="367">
        <v>2.1</v>
      </c>
      <c r="I59" s="364"/>
      <c r="J59" s="238"/>
      <c r="K59" s="238"/>
      <c r="L59" s="238"/>
    </row>
    <row r="60" spans="1:12" ht="12.75" x14ac:dyDescent="0.2">
      <c r="A60" s="239" t="s">
        <v>316</v>
      </c>
      <c r="B60" s="243" t="s">
        <v>2619</v>
      </c>
      <c r="C60" s="240">
        <v>1</v>
      </c>
      <c r="D60" s="241">
        <v>1</v>
      </c>
      <c r="E60" s="244">
        <v>0.48110245866678447</v>
      </c>
      <c r="F60" s="358">
        <f>ROUND(MUNR[[#This Row],[Vt 2020]],2)</f>
        <v>0.48</v>
      </c>
      <c r="G60" s="358">
        <v>0.65</v>
      </c>
      <c r="H60" s="367">
        <v>0.78</v>
      </c>
      <c r="I60" s="364"/>
      <c r="J60" s="238"/>
      <c r="K60" s="238"/>
      <c r="L60" s="238"/>
    </row>
    <row r="61" spans="1:12" ht="12.75" x14ac:dyDescent="0.2">
      <c r="A61" s="239" t="s">
        <v>434</v>
      </c>
      <c r="B61" s="243" t="s">
        <v>2800</v>
      </c>
      <c r="C61" s="240">
        <v>1.2</v>
      </c>
      <c r="D61" s="241">
        <v>1.3999999761581421</v>
      </c>
      <c r="E61" s="244">
        <v>0.93724619149325339</v>
      </c>
      <c r="F61" s="358">
        <f>ROUND(MUNR[[#This Row],[Vt 2020]],2)</f>
        <v>0.94</v>
      </c>
      <c r="G61" s="358">
        <v>1.1200000000000001</v>
      </c>
      <c r="H61" s="367">
        <v>1.29</v>
      </c>
      <c r="I61" s="364"/>
      <c r="J61" s="238"/>
      <c r="K61" s="238"/>
      <c r="L61" s="238"/>
    </row>
    <row r="62" spans="1:12" ht="12.75" x14ac:dyDescent="0.2">
      <c r="A62" s="239" t="s">
        <v>374</v>
      </c>
      <c r="B62" s="243" t="s">
        <v>2749</v>
      </c>
      <c r="C62" s="240">
        <v>0.3</v>
      </c>
      <c r="D62" s="241">
        <v>0.80000001192092896</v>
      </c>
      <c r="E62" s="244">
        <v>0.47940152986056278</v>
      </c>
      <c r="F62" s="358">
        <f>ROUND(MUNR[[#This Row],[Vt 2020]],2)</f>
        <v>0.48</v>
      </c>
      <c r="G62" s="358">
        <v>0.59</v>
      </c>
      <c r="H62" s="367">
        <v>0.99</v>
      </c>
      <c r="I62" s="364"/>
      <c r="J62" s="238"/>
      <c r="K62" s="238"/>
      <c r="L62" s="238"/>
    </row>
    <row r="63" spans="1:12" ht="12.75" x14ac:dyDescent="0.2">
      <c r="A63" s="239" t="s">
        <v>323</v>
      </c>
      <c r="B63" s="243" t="s">
        <v>2537</v>
      </c>
      <c r="C63" s="240">
        <v>2</v>
      </c>
      <c r="D63" s="241">
        <v>2</v>
      </c>
      <c r="E63" s="244">
        <v>17.136569739003392</v>
      </c>
      <c r="F63" s="358">
        <f>ROUND(MUNR[[#This Row],[Vt 2020]],2)</f>
        <v>17.14</v>
      </c>
      <c r="G63" s="358">
        <v>18.98</v>
      </c>
      <c r="H63" s="367">
        <v>21.09</v>
      </c>
      <c r="I63" s="364"/>
      <c r="J63" s="238"/>
      <c r="K63" s="238"/>
      <c r="L63" s="238"/>
    </row>
    <row r="64" spans="1:12" ht="12.75" x14ac:dyDescent="0.2">
      <c r="A64" s="239" t="s">
        <v>299</v>
      </c>
      <c r="B64" s="239" t="s">
        <v>3070</v>
      </c>
      <c r="C64" s="240">
        <v>0.3</v>
      </c>
      <c r="D64" s="241">
        <v>0.80000001192092896</v>
      </c>
      <c r="E64" s="242">
        <v>5.8486822578776722E-2</v>
      </c>
      <c r="F64" s="358">
        <f>ROUND(MUNR[[#This Row],[Vt 2020]],2)</f>
        <v>0.06</v>
      </c>
      <c r="G64" s="358">
        <v>7.0000000000000007E-2</v>
      </c>
      <c r="H64" s="242">
        <v>7.0000000000000007E-2</v>
      </c>
      <c r="I64" s="364"/>
      <c r="J64" s="238"/>
      <c r="K64" s="238"/>
      <c r="L64" s="238"/>
    </row>
    <row r="65" spans="1:12" ht="12.75" x14ac:dyDescent="0.2">
      <c r="A65" s="239" t="s">
        <v>453</v>
      </c>
      <c r="B65" s="239" t="s">
        <v>2879</v>
      </c>
      <c r="C65" s="240">
        <v>0.3</v>
      </c>
      <c r="D65" s="241">
        <v>0.80000001192092896</v>
      </c>
      <c r="E65" s="242">
        <v>0.15248191790250673</v>
      </c>
      <c r="F65" s="358">
        <f>ROUND(MUNR[[#This Row],[Vt 2020]],2)</f>
        <v>0.15</v>
      </c>
      <c r="G65" s="358">
        <v>0.17</v>
      </c>
      <c r="H65" s="367">
        <v>0.23</v>
      </c>
      <c r="I65" s="364"/>
      <c r="J65" s="238"/>
      <c r="K65" s="238"/>
      <c r="L65" s="238"/>
    </row>
    <row r="66" spans="1:12" ht="12.75" x14ac:dyDescent="0.2">
      <c r="A66" s="239" t="s">
        <v>354</v>
      </c>
      <c r="B66" s="239" t="s">
        <v>2413</v>
      </c>
      <c r="C66" s="240">
        <v>0.3</v>
      </c>
      <c r="D66" s="241">
        <v>0.80000001192092896</v>
      </c>
      <c r="E66" s="242">
        <v>0.52965556004200653</v>
      </c>
      <c r="F66" s="358">
        <f>ROUND(MUNR[[#This Row],[Vt 2020]],2)</f>
        <v>0.53</v>
      </c>
      <c r="G66" s="358">
        <v>0.63</v>
      </c>
      <c r="H66" s="367">
        <v>0.82</v>
      </c>
      <c r="I66" s="364"/>
      <c r="J66" s="238"/>
      <c r="K66" s="238"/>
      <c r="L66" s="238"/>
    </row>
    <row r="67" spans="1:12" ht="12.75" x14ac:dyDescent="0.2">
      <c r="A67" s="239" t="s">
        <v>424</v>
      </c>
      <c r="B67" s="243" t="s">
        <v>2535</v>
      </c>
      <c r="C67" s="240">
        <v>2</v>
      </c>
      <c r="D67" s="241">
        <v>2</v>
      </c>
      <c r="E67" s="244">
        <v>17.136569739003392</v>
      </c>
      <c r="F67" s="358">
        <f>ROUND(MUNR[[#This Row],[Vt 2020]],2)</f>
        <v>17.14</v>
      </c>
      <c r="G67" s="358">
        <v>18.98</v>
      </c>
      <c r="H67" s="367">
        <v>21.09</v>
      </c>
      <c r="I67" s="364"/>
      <c r="J67" s="238"/>
      <c r="K67" s="238"/>
      <c r="L67" s="238"/>
    </row>
    <row r="68" spans="1:12" ht="12.75" x14ac:dyDescent="0.2">
      <c r="A68" s="239" t="s">
        <v>379</v>
      </c>
      <c r="B68" s="243" t="s">
        <v>2872</v>
      </c>
      <c r="C68" s="240">
        <v>1</v>
      </c>
      <c r="D68" s="241">
        <v>0.80000001192092896</v>
      </c>
      <c r="E68" s="244">
        <v>1.930899164067617</v>
      </c>
      <c r="F68" s="358">
        <f>ROUND(MUNR[[#This Row],[Vt 2020]],2)</f>
        <v>1.93</v>
      </c>
      <c r="G68" s="358">
        <v>2.09</v>
      </c>
      <c r="H68" s="367">
        <v>2.23</v>
      </c>
      <c r="I68" s="364"/>
      <c r="J68" s="238"/>
      <c r="K68" s="238"/>
      <c r="L68" s="238"/>
    </row>
    <row r="69" spans="1:12" ht="12.75" x14ac:dyDescent="0.2">
      <c r="A69" s="239" t="s">
        <v>517</v>
      </c>
      <c r="B69" s="239" t="s">
        <v>2540</v>
      </c>
      <c r="C69" s="240">
        <v>2</v>
      </c>
      <c r="D69" s="241">
        <v>2</v>
      </c>
      <c r="E69" s="242">
        <v>17.136569739003392</v>
      </c>
      <c r="F69" s="358">
        <f>ROUND(MUNR[[#This Row],[Vt 2020]],2)</f>
        <v>17.14</v>
      </c>
      <c r="G69" s="358">
        <v>18.98</v>
      </c>
      <c r="H69" s="367">
        <v>21.09</v>
      </c>
      <c r="I69" s="364"/>
      <c r="J69" s="238"/>
      <c r="K69" s="238"/>
      <c r="L69" s="238"/>
    </row>
    <row r="70" spans="1:12" ht="12.75" x14ac:dyDescent="0.2">
      <c r="A70" s="239" t="s">
        <v>546</v>
      </c>
      <c r="B70" s="239" t="s">
        <v>2885</v>
      </c>
      <c r="C70" s="240">
        <v>0.3</v>
      </c>
      <c r="D70" s="241">
        <v>0.80000001192092896</v>
      </c>
      <c r="E70" s="242">
        <v>0.15248191790250673</v>
      </c>
      <c r="F70" s="358">
        <f>ROUND(MUNR[[#This Row],[Vt 2020]],2)</f>
        <v>0.15</v>
      </c>
      <c r="G70" s="358">
        <v>0.17</v>
      </c>
      <c r="H70" s="367">
        <v>0.23</v>
      </c>
      <c r="I70" s="364"/>
      <c r="J70" s="238"/>
      <c r="K70" s="238"/>
      <c r="L70" s="238"/>
    </row>
    <row r="71" spans="1:12" ht="12.75" x14ac:dyDescent="0.2">
      <c r="A71" s="239" t="s">
        <v>503</v>
      </c>
      <c r="B71" s="239" t="s">
        <v>2372</v>
      </c>
      <c r="C71" s="240">
        <v>0.3</v>
      </c>
      <c r="D71" s="241">
        <v>0.80000001192092896</v>
      </c>
      <c r="E71" s="242">
        <v>2.0513962276272166</v>
      </c>
      <c r="F71" s="358">
        <f>ROUND(MUNR[[#This Row],[Vt 2020]],2)</f>
        <v>2.0499999999999998</v>
      </c>
      <c r="G71" s="358">
        <v>2.7</v>
      </c>
      <c r="H71" s="367">
        <v>3.66</v>
      </c>
      <c r="I71" s="364"/>
      <c r="J71" s="238"/>
      <c r="K71" s="238"/>
      <c r="L71" s="238"/>
    </row>
    <row r="72" spans="1:12" ht="12.75" x14ac:dyDescent="0.2">
      <c r="A72" s="239" t="s">
        <v>597</v>
      </c>
      <c r="B72" s="243" t="s">
        <v>2724</v>
      </c>
      <c r="C72" s="240">
        <v>1</v>
      </c>
      <c r="D72" s="241">
        <v>1</v>
      </c>
      <c r="E72" s="244">
        <v>2.4470847181933126</v>
      </c>
      <c r="F72" s="358">
        <f>ROUND(MUNR[[#This Row],[Vt 2020]],2)</f>
        <v>2.4500000000000002</v>
      </c>
      <c r="G72" s="358">
        <v>2.91</v>
      </c>
      <c r="H72" s="367">
        <v>4.0599999999999996</v>
      </c>
      <c r="I72" s="364"/>
      <c r="J72" s="238"/>
      <c r="K72" s="238"/>
      <c r="L72" s="238"/>
    </row>
    <row r="73" spans="1:12" ht="12.75" x14ac:dyDescent="0.2">
      <c r="A73" s="239" t="s">
        <v>314</v>
      </c>
      <c r="B73" s="243" t="s">
        <v>177</v>
      </c>
      <c r="C73" s="240">
        <v>0.3</v>
      </c>
      <c r="D73" s="241">
        <v>0.80000001192092896</v>
      </c>
      <c r="E73" s="244">
        <v>0.46503782771360391</v>
      </c>
      <c r="F73" s="358">
        <f>ROUND(MUNR[[#This Row],[Vt 2020]],2)</f>
        <v>0.47</v>
      </c>
      <c r="G73" s="358">
        <v>0.84</v>
      </c>
      <c r="H73" s="367">
        <v>1.37</v>
      </c>
      <c r="I73" s="364"/>
      <c r="J73" s="238"/>
      <c r="K73" s="238"/>
      <c r="L73" s="238"/>
    </row>
    <row r="74" spans="1:12" ht="12.75" x14ac:dyDescent="0.2">
      <c r="A74" s="239" t="s">
        <v>401</v>
      </c>
      <c r="B74" s="243" t="s">
        <v>3071</v>
      </c>
      <c r="C74" s="240">
        <v>0.3</v>
      </c>
      <c r="D74" s="241">
        <v>0.80000001192092896</v>
      </c>
      <c r="E74" s="244">
        <v>5.8486822578776722E-2</v>
      </c>
      <c r="F74" s="358">
        <f>ROUND(MUNR[[#This Row],[Vt 2020]],2)</f>
        <v>0.06</v>
      </c>
      <c r="G74" s="358">
        <v>7.0000000000000007E-2</v>
      </c>
      <c r="H74" s="244">
        <v>7.0000000000000007E-2</v>
      </c>
      <c r="I74" s="364"/>
      <c r="J74" s="238"/>
      <c r="K74" s="238"/>
      <c r="L74" s="238"/>
    </row>
    <row r="75" spans="1:12" ht="12.75" x14ac:dyDescent="0.2">
      <c r="A75" s="239" t="s">
        <v>304</v>
      </c>
      <c r="B75" s="239" t="s">
        <v>2706</v>
      </c>
      <c r="C75" s="240">
        <v>0.3</v>
      </c>
      <c r="D75" s="241">
        <v>0.80000001192092896</v>
      </c>
      <c r="E75" s="242">
        <v>1.5416267019628558</v>
      </c>
      <c r="F75" s="358">
        <f>ROUND(MUNR[[#This Row],[Vt 2020]],2)</f>
        <v>1.54</v>
      </c>
      <c r="G75" s="358">
        <v>1.82</v>
      </c>
      <c r="H75" s="367">
        <v>2.48</v>
      </c>
      <c r="I75" s="364"/>
      <c r="J75" s="238"/>
      <c r="K75" s="238"/>
      <c r="L75" s="238"/>
    </row>
    <row r="76" spans="1:12" ht="12.75" x14ac:dyDescent="0.2">
      <c r="A76" s="239" t="s">
        <v>343</v>
      </c>
      <c r="B76" s="239" t="s">
        <v>2656</v>
      </c>
      <c r="C76" s="240">
        <v>2</v>
      </c>
      <c r="D76" s="241">
        <v>2</v>
      </c>
      <c r="E76" s="242">
        <v>26.149052136257115</v>
      </c>
      <c r="F76" s="358">
        <f>ROUND(MUNR[[#This Row],[Vt 2020]],2)</f>
        <v>26.15</v>
      </c>
      <c r="G76" s="358">
        <v>35.950000000000003</v>
      </c>
      <c r="H76" s="367">
        <v>43.26</v>
      </c>
      <c r="I76" s="364"/>
      <c r="J76" s="238"/>
      <c r="K76" s="238"/>
      <c r="L76" s="238"/>
    </row>
    <row r="77" spans="1:12" ht="12.75" x14ac:dyDescent="0.2">
      <c r="A77" s="239" t="s">
        <v>639</v>
      </c>
      <c r="B77" s="243" t="s">
        <v>2880</v>
      </c>
      <c r="C77" s="240">
        <v>0.3</v>
      </c>
      <c r="D77" s="241">
        <v>0.80000001192092896</v>
      </c>
      <c r="E77" s="244">
        <v>0.15248191790250673</v>
      </c>
      <c r="F77" s="358">
        <f>ROUND(MUNR[[#This Row],[Vt 2020]],2)</f>
        <v>0.15</v>
      </c>
      <c r="G77" s="358">
        <v>0.17</v>
      </c>
      <c r="H77" s="367">
        <v>0.23</v>
      </c>
      <c r="I77" s="364"/>
      <c r="J77" s="238"/>
      <c r="K77" s="238"/>
      <c r="L77" s="238"/>
    </row>
    <row r="78" spans="1:12" ht="12.75" x14ac:dyDescent="0.2">
      <c r="A78" s="239" t="s">
        <v>451</v>
      </c>
      <c r="B78" s="243" t="s">
        <v>2418</v>
      </c>
      <c r="C78" s="240">
        <v>0.3</v>
      </c>
      <c r="D78" s="241">
        <v>0.80000001192092896</v>
      </c>
      <c r="E78" s="244">
        <v>0.52965556004200653</v>
      </c>
      <c r="F78" s="358">
        <f>ROUND(MUNR[[#This Row],[Vt 2020]],2)</f>
        <v>0.53</v>
      </c>
      <c r="G78" s="358">
        <v>0.63</v>
      </c>
      <c r="H78" s="367">
        <v>0.82</v>
      </c>
      <c r="I78" s="364"/>
      <c r="J78" s="238"/>
      <c r="K78" s="238"/>
      <c r="L78" s="238"/>
    </row>
    <row r="79" spans="1:12" ht="12.75" x14ac:dyDescent="0.2">
      <c r="A79" s="239" t="s">
        <v>614</v>
      </c>
      <c r="B79" s="239" t="s">
        <v>2211</v>
      </c>
      <c r="C79" s="240">
        <v>0.3</v>
      </c>
      <c r="D79" s="241">
        <v>0.80000001192092896</v>
      </c>
      <c r="E79" s="242">
        <v>1.0986888324811017</v>
      </c>
      <c r="F79" s="358">
        <f>ROUND(MUNR[[#This Row],[Vt 2020]],2)</f>
        <v>1.1000000000000001</v>
      </c>
      <c r="G79" s="358">
        <v>1.42</v>
      </c>
      <c r="H79" s="367">
        <v>1.79</v>
      </c>
      <c r="I79" s="364"/>
      <c r="J79" s="238"/>
      <c r="K79" s="238"/>
      <c r="L79" s="238"/>
    </row>
    <row r="80" spans="1:12" ht="12.75" x14ac:dyDescent="0.2">
      <c r="A80" s="239" t="s">
        <v>689</v>
      </c>
      <c r="B80" s="243" t="s">
        <v>2728</v>
      </c>
      <c r="C80" s="240">
        <v>1</v>
      </c>
      <c r="D80" s="241">
        <v>1</v>
      </c>
      <c r="E80" s="244">
        <v>2.4470847181933126</v>
      </c>
      <c r="F80" s="358">
        <f>ROUND(MUNR[[#This Row],[Vt 2020]],2)</f>
        <v>2.4500000000000002</v>
      </c>
      <c r="G80" s="358">
        <v>2.91</v>
      </c>
      <c r="H80" s="367">
        <v>4.0599999999999996</v>
      </c>
      <c r="I80" s="364"/>
      <c r="J80" s="238"/>
      <c r="K80" s="238"/>
      <c r="L80" s="238"/>
    </row>
    <row r="81" spans="1:12" ht="12.75" x14ac:dyDescent="0.2">
      <c r="A81" s="239" t="s">
        <v>454</v>
      </c>
      <c r="B81" s="239" t="s">
        <v>2837</v>
      </c>
      <c r="C81" s="240">
        <v>0.3</v>
      </c>
      <c r="D81" s="241">
        <v>0.80000001192092896</v>
      </c>
      <c r="E81" s="242">
        <v>0.26464446930929603</v>
      </c>
      <c r="F81" s="358">
        <f>ROUND(MUNR[[#This Row],[Vt 2020]],2)</f>
        <v>0.26</v>
      </c>
      <c r="G81" s="358">
        <v>0.65</v>
      </c>
      <c r="H81" s="367">
        <v>0.84</v>
      </c>
      <c r="I81" s="364"/>
      <c r="J81" s="238"/>
      <c r="K81" s="238"/>
      <c r="L81" s="238"/>
    </row>
    <row r="82" spans="1:12" ht="12.75" x14ac:dyDescent="0.2">
      <c r="A82" s="239" t="s">
        <v>780</v>
      </c>
      <c r="B82" s="239" t="s">
        <v>2725</v>
      </c>
      <c r="C82" s="240">
        <v>1</v>
      </c>
      <c r="D82" s="241">
        <v>1</v>
      </c>
      <c r="E82" s="242">
        <v>2.4470847181933126</v>
      </c>
      <c r="F82" s="358">
        <f>ROUND(MUNR[[#This Row],[Vt 2020]],2)</f>
        <v>2.4500000000000002</v>
      </c>
      <c r="G82" s="358">
        <v>2.91</v>
      </c>
      <c r="H82" s="367">
        <v>4.0599999999999996</v>
      </c>
      <c r="I82" s="364"/>
      <c r="J82" s="238"/>
      <c r="K82" s="238"/>
      <c r="L82" s="238"/>
    </row>
    <row r="83" spans="1:12" ht="12.75" x14ac:dyDescent="0.2">
      <c r="A83" s="239" t="s">
        <v>868</v>
      </c>
      <c r="B83" s="239" t="s">
        <v>2736</v>
      </c>
      <c r="C83" s="240">
        <v>1</v>
      </c>
      <c r="D83" s="241">
        <v>1</v>
      </c>
      <c r="E83" s="242">
        <v>2.4470847181933126</v>
      </c>
      <c r="F83" s="358">
        <f>ROUND(MUNR[[#This Row],[Vt 2020]],2)</f>
        <v>2.4500000000000002</v>
      </c>
      <c r="G83" s="358">
        <v>2.91</v>
      </c>
      <c r="H83" s="367">
        <v>4.0599999999999996</v>
      </c>
      <c r="I83" s="364"/>
      <c r="J83" s="238"/>
      <c r="K83" s="238"/>
      <c r="L83" s="238"/>
    </row>
    <row r="84" spans="1:12" ht="12.75" x14ac:dyDescent="0.2">
      <c r="A84" s="239" t="s">
        <v>440</v>
      </c>
      <c r="B84" s="239" t="s">
        <v>2654</v>
      </c>
      <c r="C84" s="240">
        <v>2</v>
      </c>
      <c r="D84" s="241">
        <v>2</v>
      </c>
      <c r="E84" s="242">
        <v>26.149052136257115</v>
      </c>
      <c r="F84" s="358">
        <f>ROUND(MUNR[[#This Row],[Vt 2020]],2)</f>
        <v>26.15</v>
      </c>
      <c r="G84" s="358">
        <v>35.950000000000003</v>
      </c>
      <c r="H84" s="367">
        <v>43.26</v>
      </c>
      <c r="I84" s="364"/>
      <c r="J84" s="238"/>
      <c r="K84" s="238"/>
      <c r="L84" s="238"/>
    </row>
    <row r="85" spans="1:12" ht="12.75" x14ac:dyDescent="0.2">
      <c r="A85" s="239" t="s">
        <v>326</v>
      </c>
      <c r="B85" s="239" t="s">
        <v>2636</v>
      </c>
      <c r="C85" s="240">
        <v>0.3</v>
      </c>
      <c r="D85" s="241">
        <v>0.80000001192092896</v>
      </c>
      <c r="E85" s="242">
        <v>0.7213294236925154</v>
      </c>
      <c r="F85" s="358">
        <f>ROUND(MUNR[[#This Row],[Vt 2020]],2)</f>
        <v>0.72</v>
      </c>
      <c r="G85" s="358">
        <v>0.89</v>
      </c>
      <c r="H85" s="367">
        <v>1.1499999999999999</v>
      </c>
      <c r="I85" s="364"/>
      <c r="J85" s="238"/>
      <c r="K85" s="238"/>
      <c r="L85" s="238"/>
    </row>
    <row r="86" spans="1:12" ht="12.75" x14ac:dyDescent="0.2">
      <c r="A86" s="239" t="s">
        <v>547</v>
      </c>
      <c r="B86" s="239" t="s">
        <v>2841</v>
      </c>
      <c r="C86" s="240">
        <v>0.3</v>
      </c>
      <c r="D86" s="241">
        <v>0.80000001192092896</v>
      </c>
      <c r="E86" s="242">
        <v>0.26464446930929603</v>
      </c>
      <c r="F86" s="358">
        <f>ROUND(MUNR[[#This Row],[Vt 2020]],2)</f>
        <v>0.26</v>
      </c>
      <c r="G86" s="358">
        <v>0.65</v>
      </c>
      <c r="H86" s="367">
        <v>0.84</v>
      </c>
      <c r="I86" s="364"/>
      <c r="J86" s="238"/>
      <c r="K86" s="238"/>
      <c r="L86" s="238"/>
    </row>
    <row r="87" spans="1:12" ht="12.75" x14ac:dyDescent="0.2">
      <c r="A87" s="239" t="s">
        <v>405</v>
      </c>
      <c r="B87" s="239" t="s">
        <v>2903</v>
      </c>
      <c r="C87" s="240">
        <v>0.3</v>
      </c>
      <c r="D87" s="241">
        <v>0.80000001192092896</v>
      </c>
      <c r="E87" s="242">
        <v>2.501510453441492</v>
      </c>
      <c r="F87" s="358">
        <f>ROUND(MUNR[[#This Row],[Vt 2020]],2)</f>
        <v>2.5</v>
      </c>
      <c r="G87" s="358">
        <v>3.21</v>
      </c>
      <c r="H87" s="367">
        <v>4.47</v>
      </c>
      <c r="I87" s="364"/>
      <c r="J87" s="238"/>
      <c r="K87" s="238"/>
      <c r="L87" s="238"/>
    </row>
    <row r="88" spans="1:12" ht="12.75" x14ac:dyDescent="0.2">
      <c r="A88" s="239" t="s">
        <v>270</v>
      </c>
      <c r="B88" s="239" t="s">
        <v>3044</v>
      </c>
      <c r="C88" s="240">
        <v>0.3</v>
      </c>
      <c r="D88" s="241">
        <v>0.80000001192092896</v>
      </c>
      <c r="E88" s="242">
        <v>2.6607103021822214</v>
      </c>
      <c r="F88" s="358">
        <f>ROUND(MUNR[[#This Row],[Vt 2020]],2)</f>
        <v>2.66</v>
      </c>
      <c r="G88" s="358">
        <v>2.78</v>
      </c>
      <c r="H88" s="367">
        <v>3.23</v>
      </c>
      <c r="I88" s="364"/>
      <c r="J88" s="238"/>
      <c r="K88" s="238"/>
      <c r="L88" s="238"/>
    </row>
    <row r="89" spans="1:12" ht="12.75" x14ac:dyDescent="0.2">
      <c r="A89" s="239" t="s">
        <v>373</v>
      </c>
      <c r="B89" s="239" t="s">
        <v>3044</v>
      </c>
      <c r="C89" s="240">
        <v>0.3</v>
      </c>
      <c r="D89" s="241">
        <v>0.80000001192092896</v>
      </c>
      <c r="E89" s="242">
        <v>2.6607103021822214</v>
      </c>
      <c r="F89" s="358">
        <f>ROUND(MUNR[[#This Row],[Vt 2020]],2)</f>
        <v>2.66</v>
      </c>
      <c r="G89" s="358">
        <v>2.78</v>
      </c>
      <c r="H89" s="367">
        <v>3.23</v>
      </c>
      <c r="I89" s="364"/>
      <c r="J89" s="238"/>
      <c r="K89" s="238"/>
      <c r="L89" s="238"/>
    </row>
    <row r="90" spans="1:12" ht="12.75" x14ac:dyDescent="0.2">
      <c r="A90" s="239" t="s">
        <v>344</v>
      </c>
      <c r="B90" s="239" t="s">
        <v>2435</v>
      </c>
      <c r="C90" s="240">
        <v>1.6</v>
      </c>
      <c r="D90" s="241">
        <v>1.6000000238418579</v>
      </c>
      <c r="E90" s="242">
        <v>10.874166564586989</v>
      </c>
      <c r="F90" s="358">
        <f>ROUND(MUNR[[#This Row],[Vt 2020]],2)</f>
        <v>10.87</v>
      </c>
      <c r="G90" s="358">
        <v>12.29</v>
      </c>
      <c r="H90" s="367">
        <v>15.13</v>
      </c>
      <c r="I90" s="364"/>
      <c r="J90" s="238"/>
      <c r="K90" s="238"/>
      <c r="L90" s="238"/>
    </row>
    <row r="91" spans="1:12" ht="12.75" x14ac:dyDescent="0.2">
      <c r="A91" s="239" t="s">
        <v>640</v>
      </c>
      <c r="B91" s="243" t="s">
        <v>2842</v>
      </c>
      <c r="C91" s="240">
        <v>0.3</v>
      </c>
      <c r="D91" s="241">
        <v>0.80000001192092896</v>
      </c>
      <c r="E91" s="244">
        <v>0.26464446930929603</v>
      </c>
      <c r="F91" s="358">
        <f>ROUND(MUNR[[#This Row],[Vt 2020]],2)</f>
        <v>0.26</v>
      </c>
      <c r="G91" s="358">
        <v>0.65</v>
      </c>
      <c r="H91" s="367">
        <v>0.84</v>
      </c>
      <c r="I91" s="364"/>
      <c r="J91" s="238"/>
      <c r="K91" s="238"/>
      <c r="L91" s="238"/>
    </row>
    <row r="92" spans="1:12" ht="12.75" x14ac:dyDescent="0.2">
      <c r="A92" s="239" t="s">
        <v>345</v>
      </c>
      <c r="B92" s="239" t="s">
        <v>2626</v>
      </c>
      <c r="C92" s="240">
        <v>2</v>
      </c>
      <c r="D92" s="241">
        <v>2</v>
      </c>
      <c r="E92" s="242">
        <v>15.780678403248567</v>
      </c>
      <c r="F92" s="358">
        <f>ROUND(MUNR[[#This Row],[Vt 2020]],2)</f>
        <v>15.78</v>
      </c>
      <c r="G92" s="358">
        <v>17.25</v>
      </c>
      <c r="H92" s="367">
        <v>22.52</v>
      </c>
      <c r="I92" s="364"/>
      <c r="J92" s="238"/>
      <c r="K92" s="238"/>
      <c r="L92" s="238"/>
    </row>
    <row r="93" spans="1:12" ht="12.75" x14ac:dyDescent="0.2">
      <c r="A93" s="239" t="s">
        <v>356</v>
      </c>
      <c r="B93" s="243" t="s">
        <v>2337</v>
      </c>
      <c r="C93" s="240">
        <v>0.3</v>
      </c>
      <c r="D93" s="241">
        <v>0.80000001192092896</v>
      </c>
      <c r="E93" s="244">
        <v>0.83750345694217521</v>
      </c>
      <c r="F93" s="358">
        <f>ROUND(MUNR[[#This Row],[Vt 2020]],2)</f>
        <v>0.84</v>
      </c>
      <c r="G93" s="358">
        <v>1.03</v>
      </c>
      <c r="H93" s="367">
        <v>1.31</v>
      </c>
      <c r="I93" s="364"/>
      <c r="J93" s="238"/>
      <c r="K93" s="238"/>
      <c r="L93" s="238"/>
    </row>
    <row r="94" spans="1:12" ht="12.75" x14ac:dyDescent="0.2">
      <c r="A94" s="239" t="s">
        <v>313</v>
      </c>
      <c r="B94" s="239" t="s">
        <v>2151</v>
      </c>
      <c r="C94" s="240">
        <v>0.3</v>
      </c>
      <c r="D94" s="241">
        <v>0.80000001192092896</v>
      </c>
      <c r="E94" s="242">
        <v>0.47105147728116609</v>
      </c>
      <c r="F94" s="358">
        <f>ROUND(MUNR[[#This Row],[Vt 2020]],2)</f>
        <v>0.47</v>
      </c>
      <c r="G94" s="358">
        <v>0.47</v>
      </c>
      <c r="H94" s="367">
        <v>0.62</v>
      </c>
      <c r="I94" s="364"/>
      <c r="J94" s="238"/>
      <c r="K94" s="238"/>
      <c r="L94" s="238"/>
    </row>
    <row r="95" spans="1:12" ht="12.75" x14ac:dyDescent="0.2">
      <c r="A95" s="239" t="s">
        <v>415</v>
      </c>
      <c r="B95" s="239" t="s">
        <v>2257</v>
      </c>
      <c r="C95" s="240">
        <v>0.3</v>
      </c>
      <c r="D95" s="241">
        <v>0.80000001192092896</v>
      </c>
      <c r="E95" s="242">
        <v>0.46503782771360391</v>
      </c>
      <c r="F95" s="358">
        <f>ROUND(MUNR[[#This Row],[Vt 2020]],2)</f>
        <v>0.47</v>
      </c>
      <c r="G95" s="358">
        <v>0.84</v>
      </c>
      <c r="H95" s="367">
        <v>1.37</v>
      </c>
      <c r="I95" s="364"/>
      <c r="J95" s="238"/>
      <c r="K95" s="238"/>
      <c r="L95" s="238"/>
    </row>
    <row r="96" spans="1:12" ht="12.75" x14ac:dyDescent="0.2">
      <c r="A96" s="239" t="s">
        <v>389</v>
      </c>
      <c r="B96" s="243" t="s">
        <v>3111</v>
      </c>
      <c r="C96" s="240">
        <v>0.3</v>
      </c>
      <c r="D96" s="241">
        <v>0.80000001192092896</v>
      </c>
      <c r="E96" s="244">
        <v>1.9545410523261364</v>
      </c>
      <c r="F96" s="358">
        <f>ROUND(MUNR[[#This Row],[Vt 2020]],2)</f>
        <v>1.95</v>
      </c>
      <c r="G96" s="358">
        <v>2</v>
      </c>
      <c r="H96" s="367">
        <v>2.1</v>
      </c>
      <c r="I96" s="364"/>
      <c r="J96" s="238"/>
      <c r="K96" s="238"/>
      <c r="L96" s="238"/>
    </row>
    <row r="97" spans="1:12" ht="12.75" x14ac:dyDescent="0.2">
      <c r="A97" s="239" t="s">
        <v>279</v>
      </c>
      <c r="B97" s="243" t="s">
        <v>2491</v>
      </c>
      <c r="C97" s="240">
        <v>0.3</v>
      </c>
      <c r="D97" s="241">
        <v>0.80000001192092896</v>
      </c>
      <c r="E97" s="244">
        <v>3.6013776932655941</v>
      </c>
      <c r="F97" s="358">
        <f>ROUND(MUNR[[#This Row],[Vt 2020]],2)</f>
        <v>3.6</v>
      </c>
      <c r="G97" s="358">
        <v>7.37</v>
      </c>
      <c r="H97" s="367">
        <v>8.59</v>
      </c>
      <c r="I97" s="364"/>
      <c r="J97" s="238"/>
      <c r="K97" s="238"/>
      <c r="L97" s="238"/>
    </row>
    <row r="98" spans="1:12" ht="12.75" x14ac:dyDescent="0.2">
      <c r="A98" s="239" t="s">
        <v>439</v>
      </c>
      <c r="B98" s="243" t="s">
        <v>2165</v>
      </c>
      <c r="C98" s="240">
        <v>1.6</v>
      </c>
      <c r="D98" s="241">
        <v>1.6000000238418579</v>
      </c>
      <c r="E98" s="244">
        <v>13.520871964100486</v>
      </c>
      <c r="F98" s="358">
        <f>ROUND(MUNR[[#This Row],[Vt 2020]],2)</f>
        <v>13.52</v>
      </c>
      <c r="G98" s="358">
        <v>14.74</v>
      </c>
      <c r="H98" s="367">
        <v>17.420000000000002</v>
      </c>
      <c r="I98" s="364"/>
      <c r="J98" s="238"/>
      <c r="K98" s="238"/>
      <c r="L98" s="238"/>
    </row>
    <row r="99" spans="1:12" ht="12.75" x14ac:dyDescent="0.2">
      <c r="A99" s="239" t="s">
        <v>315</v>
      </c>
      <c r="B99" s="243" t="s">
        <v>2113</v>
      </c>
      <c r="C99" s="240">
        <v>0.3</v>
      </c>
      <c r="D99" s="241">
        <v>0.80000001192092896</v>
      </c>
      <c r="E99" s="244">
        <v>0.2938152546075547</v>
      </c>
      <c r="F99" s="358">
        <f>ROUND(MUNR[[#This Row],[Vt 2020]],2)</f>
        <v>0.28999999999999998</v>
      </c>
      <c r="G99" s="358">
        <v>0.59</v>
      </c>
      <c r="H99" s="367">
        <v>1.33</v>
      </c>
      <c r="I99" s="364"/>
      <c r="J99" s="238"/>
      <c r="K99" s="238"/>
      <c r="L99" s="238"/>
    </row>
    <row r="100" spans="1:12" ht="12.75" x14ac:dyDescent="0.2">
      <c r="A100" s="239" t="s">
        <v>731</v>
      </c>
      <c r="B100" s="243" t="s">
        <v>2892</v>
      </c>
      <c r="C100" s="240">
        <v>0.3</v>
      </c>
      <c r="D100" s="241">
        <v>0.80000001192092896</v>
      </c>
      <c r="E100" s="244">
        <v>0.15248191790250673</v>
      </c>
      <c r="F100" s="358">
        <f>ROUND(MUNR[[#This Row],[Vt 2020]],2)</f>
        <v>0.15</v>
      </c>
      <c r="G100" s="358">
        <v>0.17</v>
      </c>
      <c r="H100" s="367">
        <v>0.23</v>
      </c>
      <c r="I100" s="364"/>
      <c r="J100" s="238"/>
      <c r="K100" s="238"/>
      <c r="L100" s="238"/>
    </row>
    <row r="101" spans="1:12" ht="12.75" x14ac:dyDescent="0.2">
      <c r="A101" s="239" t="s">
        <v>509</v>
      </c>
      <c r="B101" s="239" t="s">
        <v>2255</v>
      </c>
      <c r="C101" s="240">
        <v>0.3</v>
      </c>
      <c r="D101" s="241">
        <v>0.80000001192092896</v>
      </c>
      <c r="E101" s="242">
        <v>0.46503782771360391</v>
      </c>
      <c r="F101" s="358">
        <f>ROUND(MUNR[[#This Row],[Vt 2020]],2)</f>
        <v>0.47</v>
      </c>
      <c r="G101" s="358">
        <v>0.84</v>
      </c>
      <c r="H101" s="367">
        <v>1.37</v>
      </c>
      <c r="I101" s="364"/>
      <c r="J101" s="238"/>
      <c r="K101" s="238"/>
      <c r="L101" s="238"/>
    </row>
    <row r="102" spans="1:12" ht="12.75" x14ac:dyDescent="0.2">
      <c r="A102" s="239" t="s">
        <v>463</v>
      </c>
      <c r="B102" s="239" t="s">
        <v>2442</v>
      </c>
      <c r="C102" s="240">
        <v>0.3</v>
      </c>
      <c r="D102" s="241">
        <v>0.80000001192092896</v>
      </c>
      <c r="E102" s="242">
        <v>1.5247026595822426</v>
      </c>
      <c r="F102" s="358">
        <f>ROUND(MUNR[[#This Row],[Vt 2020]],2)</f>
        <v>1.52</v>
      </c>
      <c r="G102" s="358">
        <v>1.73</v>
      </c>
      <c r="H102" s="367">
        <v>1.88</v>
      </c>
      <c r="I102" s="364"/>
      <c r="J102" s="238"/>
      <c r="K102" s="238"/>
      <c r="L102" s="238"/>
    </row>
    <row r="103" spans="1:12" ht="12.75" x14ac:dyDescent="0.2">
      <c r="A103" s="239" t="s">
        <v>820</v>
      </c>
      <c r="B103" s="243" t="s">
        <v>2878</v>
      </c>
      <c r="C103" s="240">
        <v>0.3</v>
      </c>
      <c r="D103" s="241">
        <v>0.80000001192092896</v>
      </c>
      <c r="E103" s="244">
        <v>0.15248191790250673</v>
      </c>
      <c r="F103" s="358">
        <f>ROUND(MUNR[[#This Row],[Vt 2020]],2)</f>
        <v>0.15</v>
      </c>
      <c r="G103" s="358">
        <v>0.17</v>
      </c>
      <c r="H103" s="367">
        <v>0.23</v>
      </c>
      <c r="I103" s="364"/>
      <c r="J103" s="238"/>
      <c r="K103" s="238"/>
      <c r="L103" s="238"/>
    </row>
    <row r="104" spans="1:12" ht="12.75" x14ac:dyDescent="0.2">
      <c r="A104" s="239" t="s">
        <v>532</v>
      </c>
      <c r="B104" s="243" t="s">
        <v>2167</v>
      </c>
      <c r="C104" s="240">
        <v>1.6</v>
      </c>
      <c r="D104" s="241">
        <v>1.6000000238418579</v>
      </c>
      <c r="E104" s="244">
        <v>13.520871964100486</v>
      </c>
      <c r="F104" s="358">
        <f>ROUND(MUNR[[#This Row],[Vt 2020]],2)</f>
        <v>13.52</v>
      </c>
      <c r="G104" s="358">
        <v>14.74</v>
      </c>
      <c r="H104" s="367">
        <v>17.420000000000002</v>
      </c>
      <c r="I104" s="364"/>
      <c r="J104" s="238"/>
      <c r="K104" s="238"/>
      <c r="L104" s="238"/>
    </row>
    <row r="105" spans="1:12" ht="12.75" x14ac:dyDescent="0.2">
      <c r="A105" s="239" t="s">
        <v>359</v>
      </c>
      <c r="B105" s="243" t="s">
        <v>2914</v>
      </c>
      <c r="C105" s="240">
        <v>0.3</v>
      </c>
      <c r="D105" s="241">
        <v>0.80000001192092896</v>
      </c>
      <c r="E105" s="244">
        <v>2.2805437761079461</v>
      </c>
      <c r="F105" s="358">
        <f>ROUND(MUNR[[#This Row],[Vt 2020]],2)</f>
        <v>2.2799999999999998</v>
      </c>
      <c r="G105" s="358">
        <v>2.34</v>
      </c>
      <c r="H105" s="367">
        <v>2.93</v>
      </c>
      <c r="I105" s="364"/>
      <c r="J105" s="238"/>
      <c r="K105" s="238"/>
      <c r="L105" s="238"/>
    </row>
    <row r="106" spans="1:12" ht="12.75" x14ac:dyDescent="0.2">
      <c r="A106" s="239" t="s">
        <v>431</v>
      </c>
      <c r="B106" s="239" t="s">
        <v>3050</v>
      </c>
      <c r="C106" s="240">
        <v>1</v>
      </c>
      <c r="D106" s="241">
        <v>1</v>
      </c>
      <c r="E106" s="242">
        <v>3.2312566337198958</v>
      </c>
      <c r="F106" s="358">
        <f>ROUND(MUNR[[#This Row],[Vt 2020]],2)</f>
        <v>3.23</v>
      </c>
      <c r="G106" s="358">
        <v>3.44</v>
      </c>
      <c r="H106" s="367">
        <v>4.1100000000000003</v>
      </c>
      <c r="I106" s="364"/>
      <c r="J106" s="238"/>
      <c r="K106" s="238"/>
      <c r="L106" s="238"/>
    </row>
    <row r="107" spans="1:12" ht="12.75" x14ac:dyDescent="0.2">
      <c r="A107" s="239" t="s">
        <v>554</v>
      </c>
      <c r="B107" s="239" t="s">
        <v>3266</v>
      </c>
      <c r="C107" s="240">
        <v>0.1</v>
      </c>
      <c r="D107" s="241">
        <v>0.80000001192092896</v>
      </c>
      <c r="E107" s="242">
        <v>8.9707875204420556E-2</v>
      </c>
      <c r="F107" s="358">
        <f>ROUND(MUNR[[#This Row],[Vt 2020]],2)</f>
        <v>0.09</v>
      </c>
      <c r="G107" s="358">
        <v>0.11</v>
      </c>
      <c r="H107" s="367">
        <v>0.11</v>
      </c>
      <c r="I107" s="364"/>
      <c r="J107" s="238"/>
      <c r="K107" s="238"/>
      <c r="L107" s="238"/>
    </row>
    <row r="108" spans="1:12" ht="12.75" x14ac:dyDescent="0.2">
      <c r="A108" s="239" t="s">
        <v>311</v>
      </c>
      <c r="B108" s="239" t="s">
        <v>2157</v>
      </c>
      <c r="C108" s="240">
        <v>0.3</v>
      </c>
      <c r="D108" s="241">
        <v>0.80000001192092896</v>
      </c>
      <c r="E108" s="242">
        <v>0.17084436893864499</v>
      </c>
      <c r="F108" s="358">
        <f>ROUND(MUNR[[#This Row],[Vt 2020]],2)</f>
        <v>0.17</v>
      </c>
      <c r="G108" s="358">
        <v>0.19</v>
      </c>
      <c r="H108" s="367">
        <v>0.3</v>
      </c>
      <c r="I108" s="364"/>
      <c r="J108" s="238"/>
      <c r="K108" s="238"/>
      <c r="L108" s="238"/>
    </row>
    <row r="109" spans="1:12" ht="12.75" x14ac:dyDescent="0.2">
      <c r="A109" s="239" t="s">
        <v>335</v>
      </c>
      <c r="B109" s="239" t="s">
        <v>2305</v>
      </c>
      <c r="C109" s="240">
        <v>0.3</v>
      </c>
      <c r="D109" s="241">
        <v>0.80000001192092896</v>
      </c>
      <c r="E109" s="242">
        <v>0.50397845850245371</v>
      </c>
      <c r="F109" s="358">
        <f>ROUND(MUNR[[#This Row],[Vt 2020]],2)</f>
        <v>0.5</v>
      </c>
      <c r="G109" s="358">
        <v>0.56000000000000005</v>
      </c>
      <c r="H109" s="367">
        <v>0.76</v>
      </c>
      <c r="I109" s="364"/>
      <c r="J109" s="238"/>
      <c r="K109" s="238"/>
      <c r="L109" s="238"/>
    </row>
    <row r="110" spans="1:12" ht="12.75" x14ac:dyDescent="0.2">
      <c r="A110" s="239" t="s">
        <v>317</v>
      </c>
      <c r="B110" s="243" t="s">
        <v>2259</v>
      </c>
      <c r="C110" s="240">
        <v>2</v>
      </c>
      <c r="D110" s="241">
        <v>2</v>
      </c>
      <c r="E110" s="244">
        <v>8.7464110708445251</v>
      </c>
      <c r="F110" s="358">
        <f>ROUND(MUNR[[#This Row],[Vt 2020]],2)</f>
        <v>8.75</v>
      </c>
      <c r="G110" s="358">
        <v>10.73</v>
      </c>
      <c r="H110" s="367">
        <v>13.89</v>
      </c>
      <c r="I110" s="364"/>
      <c r="J110" s="238"/>
      <c r="K110" s="238"/>
      <c r="L110" s="238"/>
    </row>
    <row r="111" spans="1:12" ht="12.75" x14ac:dyDescent="0.2">
      <c r="A111" s="239" t="s">
        <v>500</v>
      </c>
      <c r="B111" s="243" t="s">
        <v>2898</v>
      </c>
      <c r="C111" s="240">
        <v>0.3</v>
      </c>
      <c r="D111" s="241">
        <v>0.80000001192092896</v>
      </c>
      <c r="E111" s="244">
        <v>2.501510453441492</v>
      </c>
      <c r="F111" s="358">
        <f>ROUND(MUNR[[#This Row],[Vt 2020]],2)</f>
        <v>2.5</v>
      </c>
      <c r="G111" s="358">
        <v>3.21</v>
      </c>
      <c r="H111" s="367">
        <v>4.47</v>
      </c>
      <c r="I111" s="364"/>
      <c r="J111" s="238"/>
      <c r="K111" s="238"/>
      <c r="L111" s="238"/>
    </row>
    <row r="112" spans="1:12" ht="12.75" x14ac:dyDescent="0.2">
      <c r="A112" s="239" t="s">
        <v>442</v>
      </c>
      <c r="B112" s="239" t="s">
        <v>2630</v>
      </c>
      <c r="C112" s="240">
        <v>2</v>
      </c>
      <c r="D112" s="241">
        <v>2</v>
      </c>
      <c r="E112" s="242">
        <v>15.780678403248567</v>
      </c>
      <c r="F112" s="358">
        <f>ROUND(MUNR[[#This Row],[Vt 2020]],2)</f>
        <v>15.78</v>
      </c>
      <c r="G112" s="358">
        <v>17.25</v>
      </c>
      <c r="H112" s="367">
        <v>22.52</v>
      </c>
      <c r="I112" s="364"/>
      <c r="J112" s="238"/>
      <c r="K112" s="238"/>
      <c r="L112" s="238"/>
    </row>
    <row r="113" spans="1:12" ht="12.75" x14ac:dyDescent="0.2">
      <c r="A113" s="239" t="s">
        <v>474</v>
      </c>
      <c r="B113" s="239" t="s">
        <v>2870</v>
      </c>
      <c r="C113" s="240">
        <v>1</v>
      </c>
      <c r="D113" s="241">
        <v>0.80000001192092896</v>
      </c>
      <c r="E113" s="242">
        <v>1.930899164067617</v>
      </c>
      <c r="F113" s="358">
        <f>ROUND(MUNR[[#This Row],[Vt 2020]],2)</f>
        <v>1.93</v>
      </c>
      <c r="G113" s="358">
        <v>2.09</v>
      </c>
      <c r="H113" s="367">
        <v>2.23</v>
      </c>
      <c r="I113" s="364"/>
      <c r="J113" s="238"/>
      <c r="K113" s="238"/>
      <c r="L113" s="238"/>
    </row>
    <row r="114" spans="1:12" ht="12.75" x14ac:dyDescent="0.2">
      <c r="A114" s="239" t="s">
        <v>460</v>
      </c>
      <c r="B114" s="243" t="s">
        <v>3241</v>
      </c>
      <c r="C114" s="240">
        <v>0.1</v>
      </c>
      <c r="D114" s="241">
        <v>0.80000001192092896</v>
      </c>
      <c r="E114" s="244">
        <v>2.0199272974374745E-2</v>
      </c>
      <c r="F114" s="358">
        <f>ROUND(MUNR[[#This Row],[Vt 2020]],2)</f>
        <v>0.02</v>
      </c>
      <c r="G114" s="358">
        <v>0.02</v>
      </c>
      <c r="H114" s="367">
        <v>0.02</v>
      </c>
      <c r="I114" s="364"/>
      <c r="J114" s="238"/>
      <c r="K114" s="238"/>
      <c r="L114" s="238"/>
    </row>
    <row r="115" spans="1:12" ht="12.75" x14ac:dyDescent="0.2">
      <c r="A115" s="239" t="s">
        <v>452</v>
      </c>
      <c r="B115" s="239" t="s">
        <v>2338</v>
      </c>
      <c r="C115" s="240">
        <v>0.3</v>
      </c>
      <c r="D115" s="241">
        <v>0.80000001192092896</v>
      </c>
      <c r="E115" s="242">
        <v>0.83750345694217521</v>
      </c>
      <c r="F115" s="358">
        <f>ROUND(MUNR[[#This Row],[Vt 2020]],2)</f>
        <v>0.84</v>
      </c>
      <c r="G115" s="358">
        <v>1.03</v>
      </c>
      <c r="H115" s="367">
        <v>1.31</v>
      </c>
      <c r="I115" s="364"/>
      <c r="J115" s="238"/>
      <c r="K115" s="238"/>
      <c r="L115" s="238"/>
    </row>
    <row r="116" spans="1:12" ht="12.75" x14ac:dyDescent="0.2">
      <c r="A116" s="239" t="s">
        <v>544</v>
      </c>
      <c r="B116" s="239" t="s">
        <v>2411</v>
      </c>
      <c r="C116" s="240">
        <v>0.3</v>
      </c>
      <c r="D116" s="241">
        <v>0.80000001192092896</v>
      </c>
      <c r="E116" s="242">
        <v>0.52965556004200653</v>
      </c>
      <c r="F116" s="358">
        <f>ROUND(MUNR[[#This Row],[Vt 2020]],2)</f>
        <v>0.53</v>
      </c>
      <c r="G116" s="358">
        <v>0.63</v>
      </c>
      <c r="H116" s="367">
        <v>0.82</v>
      </c>
      <c r="I116" s="364"/>
      <c r="J116" s="238"/>
      <c r="K116" s="238"/>
      <c r="L116" s="238"/>
    </row>
    <row r="117" spans="1:12" ht="12.75" x14ac:dyDescent="0.2">
      <c r="A117" s="239" t="s">
        <v>607</v>
      </c>
      <c r="B117" s="239" t="s">
        <v>2546</v>
      </c>
      <c r="C117" s="240">
        <v>0.3</v>
      </c>
      <c r="D117" s="241">
        <v>0.80000001192092896</v>
      </c>
      <c r="E117" s="242">
        <v>0.1716236823885747</v>
      </c>
      <c r="F117" s="358">
        <f>ROUND(MUNR[[#This Row],[Vt 2020]],2)</f>
        <v>0.17</v>
      </c>
      <c r="G117" s="358">
        <v>0.2</v>
      </c>
      <c r="H117" s="367">
        <v>0.26</v>
      </c>
      <c r="I117" s="364"/>
      <c r="J117" s="238"/>
      <c r="K117" s="238"/>
      <c r="L117" s="238"/>
    </row>
    <row r="118" spans="1:12" ht="12.75" x14ac:dyDescent="0.2">
      <c r="A118" s="239" t="s">
        <v>282</v>
      </c>
      <c r="B118" s="239" t="s">
        <v>2963</v>
      </c>
      <c r="C118" s="240">
        <v>1</v>
      </c>
      <c r="D118" s="241">
        <v>1</v>
      </c>
      <c r="E118" s="242">
        <v>4.6463140460971646</v>
      </c>
      <c r="F118" s="358">
        <f>ROUND(MUNR[[#This Row],[Vt 2020]],2)</f>
        <v>4.6500000000000004</v>
      </c>
      <c r="G118" s="358">
        <v>4.59</v>
      </c>
      <c r="H118" s="367">
        <v>6.07</v>
      </c>
      <c r="I118" s="364"/>
      <c r="J118" s="238"/>
      <c r="K118" s="238"/>
      <c r="L118" s="238"/>
    </row>
    <row r="119" spans="1:12" ht="12.75" x14ac:dyDescent="0.2">
      <c r="A119" s="239" t="s">
        <v>732</v>
      </c>
      <c r="B119" s="239" t="s">
        <v>2833</v>
      </c>
      <c r="C119" s="240">
        <v>0.3</v>
      </c>
      <c r="D119" s="241">
        <v>0.80000001192092896</v>
      </c>
      <c r="E119" s="242">
        <v>0.26464446930929603</v>
      </c>
      <c r="F119" s="358">
        <f>ROUND(MUNR[[#This Row],[Vt 2020]],2)</f>
        <v>0.26</v>
      </c>
      <c r="G119" s="358">
        <v>0.65</v>
      </c>
      <c r="H119" s="367">
        <v>0.84</v>
      </c>
      <c r="I119" s="364"/>
      <c r="J119" s="238"/>
      <c r="K119" s="238"/>
      <c r="L119" s="238"/>
    </row>
    <row r="120" spans="1:12" ht="12.75" x14ac:dyDescent="0.2">
      <c r="A120" s="239" t="s">
        <v>493</v>
      </c>
      <c r="B120" s="243" t="s">
        <v>3030</v>
      </c>
      <c r="C120" s="240">
        <v>0.3</v>
      </c>
      <c r="D120" s="241">
        <v>0.80000001192092896</v>
      </c>
      <c r="E120" s="244">
        <v>7.9818551969106658E-2</v>
      </c>
      <c r="F120" s="358">
        <f>ROUND(MUNR[[#This Row],[Vt 2020]],2)</f>
        <v>0.08</v>
      </c>
      <c r="G120" s="358">
        <v>0.09</v>
      </c>
      <c r="H120" s="367">
        <v>0.13</v>
      </c>
      <c r="I120" s="364"/>
      <c r="J120" s="238"/>
      <c r="K120" s="238"/>
      <c r="L120" s="238"/>
    </row>
    <row r="121" spans="1:12" ht="12.75" x14ac:dyDescent="0.2">
      <c r="A121" s="239" t="s">
        <v>429</v>
      </c>
      <c r="B121" s="239" t="s">
        <v>2502</v>
      </c>
      <c r="C121" s="240">
        <v>0.3</v>
      </c>
      <c r="D121" s="241">
        <v>0.80000001192092896</v>
      </c>
      <c r="E121" s="242">
        <v>1.4355207293827554</v>
      </c>
      <c r="F121" s="358">
        <f>ROUND(MUNR[[#This Row],[Vt 2020]],2)</f>
        <v>1.44</v>
      </c>
      <c r="G121" s="358">
        <v>1.67</v>
      </c>
      <c r="H121" s="367">
        <v>2.13</v>
      </c>
      <c r="I121" s="364"/>
      <c r="J121" s="238"/>
      <c r="K121" s="238"/>
      <c r="L121" s="238"/>
    </row>
    <row r="122" spans="1:12" ht="12.75" x14ac:dyDescent="0.2">
      <c r="A122" s="239" t="s">
        <v>821</v>
      </c>
      <c r="B122" s="239" t="s">
        <v>2839</v>
      </c>
      <c r="C122" s="240">
        <v>0.3</v>
      </c>
      <c r="D122" s="241">
        <v>0.80000001192092896</v>
      </c>
      <c r="E122" s="242">
        <v>0.26464446930929603</v>
      </c>
      <c r="F122" s="358">
        <f>ROUND(MUNR[[#This Row],[Vt 2020]],2)</f>
        <v>0.26</v>
      </c>
      <c r="G122" s="358">
        <v>0.65</v>
      </c>
      <c r="H122" s="367">
        <v>0.84</v>
      </c>
      <c r="I122" s="364"/>
      <c r="J122" s="238"/>
      <c r="K122" s="238"/>
      <c r="L122" s="238"/>
    </row>
    <row r="123" spans="1:12" ht="12.75" x14ac:dyDescent="0.2">
      <c r="A123" s="239" t="s">
        <v>376</v>
      </c>
      <c r="B123" s="239" t="s">
        <v>2131</v>
      </c>
      <c r="C123" s="240">
        <v>0.3</v>
      </c>
      <c r="D123" s="241">
        <v>0.80000001192092896</v>
      </c>
      <c r="E123" s="242">
        <v>1.7879831532416797</v>
      </c>
      <c r="F123" s="358">
        <f>ROUND(MUNR[[#This Row],[Vt 2020]],2)</f>
        <v>1.79</v>
      </c>
      <c r="G123" s="358">
        <v>1.69</v>
      </c>
      <c r="H123" s="367">
        <v>2.19</v>
      </c>
      <c r="I123" s="369"/>
      <c r="J123" s="238"/>
      <c r="K123" s="238"/>
      <c r="L123" s="238"/>
    </row>
    <row r="124" spans="1:12" ht="12.75" x14ac:dyDescent="0.2">
      <c r="A124" s="239" t="s">
        <v>553</v>
      </c>
      <c r="B124" s="239" t="s">
        <v>2131</v>
      </c>
      <c r="C124" s="240">
        <v>0.1</v>
      </c>
      <c r="D124" s="241">
        <v>0.80000001192092896</v>
      </c>
      <c r="E124" s="242">
        <v>2.0199272974374745E-2</v>
      </c>
      <c r="F124" s="358">
        <f>ROUND(MUNR[[#This Row],[Vt 2020]],2)</f>
        <v>0.02</v>
      </c>
      <c r="G124" s="358">
        <v>0.02</v>
      </c>
      <c r="H124" s="367">
        <v>0.02</v>
      </c>
      <c r="I124" s="364"/>
      <c r="J124" s="238"/>
      <c r="K124" s="238"/>
      <c r="L124" s="238"/>
    </row>
    <row r="125" spans="1:12" ht="12.75" x14ac:dyDescent="0.2">
      <c r="A125" s="239" t="s">
        <v>646</v>
      </c>
      <c r="B125" s="239" t="s">
        <v>3234</v>
      </c>
      <c r="C125" s="240">
        <v>0.1</v>
      </c>
      <c r="D125" s="241">
        <v>0.80000001192092896</v>
      </c>
      <c r="E125" s="242">
        <v>2.0199272974374745E-2</v>
      </c>
      <c r="F125" s="358">
        <f>ROUND(MUNR[[#This Row],[Vt 2020]],2)</f>
        <v>0.02</v>
      </c>
      <c r="G125" s="358">
        <v>0.02</v>
      </c>
      <c r="H125" s="367">
        <v>0.02</v>
      </c>
      <c r="I125" s="364"/>
      <c r="J125" s="238"/>
      <c r="K125" s="238"/>
      <c r="L125" s="238"/>
    </row>
    <row r="126" spans="1:12" ht="12.75" x14ac:dyDescent="0.2">
      <c r="A126" s="239" t="s">
        <v>406</v>
      </c>
      <c r="B126" s="239" t="s">
        <v>2710</v>
      </c>
      <c r="C126" s="240">
        <v>0.3</v>
      </c>
      <c r="D126" s="241">
        <v>0.80000001192092896</v>
      </c>
      <c r="E126" s="242">
        <v>1.5416267019628558</v>
      </c>
      <c r="F126" s="358">
        <f>ROUND(MUNR[[#This Row],[Vt 2020]],2)</f>
        <v>1.54</v>
      </c>
      <c r="G126" s="358">
        <v>1.82</v>
      </c>
      <c r="H126" s="367">
        <v>2.48</v>
      </c>
      <c r="I126" s="364"/>
      <c r="J126" s="238"/>
      <c r="K126" s="238"/>
      <c r="L126" s="238"/>
    </row>
    <row r="127" spans="1:12" ht="12.75" x14ac:dyDescent="0.2">
      <c r="A127" s="239" t="s">
        <v>312</v>
      </c>
      <c r="B127" s="239" t="s">
        <v>2274</v>
      </c>
      <c r="C127" s="240">
        <v>0.3</v>
      </c>
      <c r="D127" s="241">
        <v>0.80000001192092896</v>
      </c>
      <c r="E127" s="242">
        <v>0.11365147720477695</v>
      </c>
      <c r="F127" s="358">
        <f>ROUND(MUNR[[#This Row],[Vt 2020]],2)</f>
        <v>0.11</v>
      </c>
      <c r="G127" s="358">
        <v>0.12</v>
      </c>
      <c r="H127" s="367">
        <v>0.13</v>
      </c>
      <c r="I127" s="364"/>
      <c r="J127" s="238"/>
      <c r="K127" s="238"/>
      <c r="L127" s="238"/>
    </row>
    <row r="128" spans="1:12" ht="12.75" x14ac:dyDescent="0.2">
      <c r="A128" s="239" t="s">
        <v>407</v>
      </c>
      <c r="B128" s="243" t="s">
        <v>176</v>
      </c>
      <c r="C128" s="240">
        <v>1</v>
      </c>
      <c r="D128" s="241">
        <v>1</v>
      </c>
      <c r="E128" s="244">
        <v>0.58701222602356495</v>
      </c>
      <c r="F128" s="358">
        <f>ROUND(MUNR[[#This Row],[Vt 2020]],2)</f>
        <v>0.59</v>
      </c>
      <c r="G128" s="358">
        <v>0.66</v>
      </c>
      <c r="H128" s="367">
        <v>0.95</v>
      </c>
      <c r="I128" s="364"/>
      <c r="J128" s="238"/>
      <c r="K128" s="238"/>
      <c r="L128" s="238"/>
    </row>
    <row r="129" spans="1:12" ht="12.75" x14ac:dyDescent="0.2">
      <c r="A129" s="239" t="s">
        <v>413</v>
      </c>
      <c r="B129" s="239" t="s">
        <v>2278</v>
      </c>
      <c r="C129" s="240">
        <v>0.3</v>
      </c>
      <c r="D129" s="241">
        <v>0.80000001192092896</v>
      </c>
      <c r="E129" s="242">
        <v>0.11365147720477695</v>
      </c>
      <c r="F129" s="358">
        <f>ROUND(MUNR[[#This Row],[Vt 2020]],2)</f>
        <v>0.11</v>
      </c>
      <c r="G129" s="358">
        <v>0.12</v>
      </c>
      <c r="H129" s="367">
        <v>0.13</v>
      </c>
      <c r="I129" s="364"/>
      <c r="J129" s="238"/>
      <c r="K129" s="238"/>
      <c r="L129" s="238"/>
    </row>
    <row r="130" spans="1:12" ht="12.75" x14ac:dyDescent="0.2">
      <c r="A130" s="239" t="s">
        <v>295</v>
      </c>
      <c r="B130" s="239" t="s">
        <v>2431</v>
      </c>
      <c r="C130" s="240">
        <v>0.3</v>
      </c>
      <c r="D130" s="241">
        <v>0.80000001192092896</v>
      </c>
      <c r="E130" s="242">
        <v>0.13623203110458548</v>
      </c>
      <c r="F130" s="358">
        <f>ROUND(MUNR[[#This Row],[Vt 2020]],2)</f>
        <v>0.14000000000000001</v>
      </c>
      <c r="G130" s="358">
        <v>0.16</v>
      </c>
      <c r="H130" s="367">
        <v>0.27</v>
      </c>
      <c r="I130" s="364"/>
      <c r="J130" s="238"/>
      <c r="K130" s="238"/>
      <c r="L130" s="238"/>
    </row>
    <row r="131" spans="1:12" ht="12.75" x14ac:dyDescent="0.2">
      <c r="A131" s="239" t="s">
        <v>502</v>
      </c>
      <c r="B131" s="243" t="s">
        <v>2332</v>
      </c>
      <c r="C131" s="240">
        <v>1</v>
      </c>
      <c r="D131" s="241">
        <v>1</v>
      </c>
      <c r="E131" s="244">
        <v>0.58701222602356495</v>
      </c>
      <c r="F131" s="358">
        <f>ROUND(MUNR[[#This Row],[Vt 2020]],2)</f>
        <v>0.59</v>
      </c>
      <c r="G131" s="358">
        <v>0.66</v>
      </c>
      <c r="H131" s="367">
        <v>0.95</v>
      </c>
      <c r="I131" s="364"/>
      <c r="J131" s="238"/>
      <c r="K131" s="238"/>
      <c r="L131" s="238"/>
    </row>
    <row r="132" spans="1:12" ht="12.75" x14ac:dyDescent="0.2">
      <c r="A132" s="239" t="s">
        <v>441</v>
      </c>
      <c r="B132" s="239" t="s">
        <v>2439</v>
      </c>
      <c r="C132" s="240">
        <v>1.6</v>
      </c>
      <c r="D132" s="241">
        <v>1.6000000238418579</v>
      </c>
      <c r="E132" s="242">
        <v>10.874166564586989</v>
      </c>
      <c r="F132" s="358">
        <f>ROUND(MUNR[[#This Row],[Vt 2020]],2)</f>
        <v>10.87</v>
      </c>
      <c r="G132" s="358">
        <v>12.29</v>
      </c>
      <c r="H132" s="367">
        <v>15.13</v>
      </c>
      <c r="I132" s="364"/>
      <c r="J132" s="238"/>
      <c r="K132" s="238"/>
      <c r="L132" s="238"/>
    </row>
    <row r="133" spans="1:12" ht="12.75" x14ac:dyDescent="0.2">
      <c r="A133" s="239" t="s">
        <v>593</v>
      </c>
      <c r="B133" s="239" t="s">
        <v>2909</v>
      </c>
      <c r="C133" s="240">
        <v>0.3</v>
      </c>
      <c r="D133" s="241">
        <v>0.80000001192092896</v>
      </c>
      <c r="E133" s="242">
        <v>2.501510453441492</v>
      </c>
      <c r="F133" s="358">
        <f>ROUND(MUNR[[#This Row],[Vt 2020]],2)</f>
        <v>2.5</v>
      </c>
      <c r="G133" s="358">
        <v>3.21</v>
      </c>
      <c r="H133" s="367">
        <v>4.47</v>
      </c>
      <c r="I133" s="364"/>
      <c r="J133" s="238"/>
      <c r="K133" s="238"/>
      <c r="L133" s="238"/>
    </row>
    <row r="134" spans="1:12" ht="12.75" x14ac:dyDescent="0.2">
      <c r="A134" s="239" t="s">
        <v>349</v>
      </c>
      <c r="B134" s="243" t="s">
        <v>2234</v>
      </c>
      <c r="C134" s="240">
        <v>1.6</v>
      </c>
      <c r="D134" s="241">
        <v>1.6000000238418579</v>
      </c>
      <c r="E134" s="244">
        <v>9.2490164999721749</v>
      </c>
      <c r="F134" s="358">
        <f>ROUND(MUNR[[#This Row],[Vt 2020]],2)</f>
        <v>9.25</v>
      </c>
      <c r="G134" s="358">
        <v>10.46</v>
      </c>
      <c r="H134" s="367">
        <v>12.98</v>
      </c>
      <c r="I134" s="364"/>
      <c r="J134" s="238"/>
      <c r="K134" s="238"/>
      <c r="L134" s="238"/>
    </row>
    <row r="135" spans="1:12" ht="12.75" x14ac:dyDescent="0.2">
      <c r="A135" s="239" t="s">
        <v>496</v>
      </c>
      <c r="B135" s="239" t="s">
        <v>3074</v>
      </c>
      <c r="C135" s="240">
        <v>0.3</v>
      </c>
      <c r="D135" s="241">
        <v>0.80000001192092896</v>
      </c>
      <c r="E135" s="242">
        <v>5.8486822578776722E-2</v>
      </c>
      <c r="F135" s="358">
        <f>ROUND(MUNR[[#This Row],[Vt 2020]],2)</f>
        <v>0.06</v>
      </c>
      <c r="G135" s="358">
        <v>7.0000000000000007E-2</v>
      </c>
      <c r="H135" s="242">
        <v>7.0000000000000007E-2</v>
      </c>
      <c r="I135" s="364"/>
      <c r="J135" s="238"/>
      <c r="K135" s="238"/>
      <c r="L135" s="238"/>
    </row>
    <row r="136" spans="1:12" ht="12.75" x14ac:dyDescent="0.2">
      <c r="A136" s="239" t="s">
        <v>540</v>
      </c>
      <c r="B136" s="239" t="s">
        <v>2100</v>
      </c>
      <c r="C136" s="240">
        <v>2</v>
      </c>
      <c r="D136" s="241">
        <v>2</v>
      </c>
      <c r="E136" s="242">
        <v>162.98141347212285</v>
      </c>
      <c r="F136" s="358">
        <f>ROUND(MUNR[[#This Row],[Vt 2020]],2)</f>
        <v>162.97999999999999</v>
      </c>
      <c r="G136" s="358">
        <v>189.76</v>
      </c>
      <c r="H136" s="367">
        <v>238.52</v>
      </c>
      <c r="I136" s="364"/>
      <c r="J136" s="238"/>
      <c r="K136" s="238"/>
      <c r="L136" s="238"/>
    </row>
    <row r="137" spans="1:12" ht="12.75" x14ac:dyDescent="0.2">
      <c r="A137" s="239" t="s">
        <v>336</v>
      </c>
      <c r="B137" s="239" t="s">
        <v>2925</v>
      </c>
      <c r="C137" s="240">
        <v>0.3</v>
      </c>
      <c r="D137" s="241">
        <v>0.80000001192092896</v>
      </c>
      <c r="E137" s="242">
        <v>4.5954857879111639E-2</v>
      </c>
      <c r="F137" s="358">
        <f>ROUND(MUNR[[#This Row],[Vt 2020]],2)</f>
        <v>0.05</v>
      </c>
      <c r="G137" s="358">
        <v>0.05</v>
      </c>
      <c r="H137" s="367">
        <v>0.06</v>
      </c>
      <c r="I137" s="364"/>
      <c r="J137" s="238"/>
      <c r="K137" s="238"/>
      <c r="L137" s="238"/>
    </row>
    <row r="138" spans="1:12" ht="12.75" x14ac:dyDescent="0.2">
      <c r="A138" s="239" t="s">
        <v>414</v>
      </c>
      <c r="B138" s="239" t="s">
        <v>2153</v>
      </c>
      <c r="C138" s="240">
        <v>0.3</v>
      </c>
      <c r="D138" s="241">
        <v>0.80000001192092896</v>
      </c>
      <c r="E138" s="242">
        <v>0.47105147728116609</v>
      </c>
      <c r="F138" s="358">
        <f>ROUND(MUNR[[#This Row],[Vt 2020]],2)</f>
        <v>0.47</v>
      </c>
      <c r="G138" s="358">
        <v>0.47</v>
      </c>
      <c r="H138" s="367">
        <v>0.62</v>
      </c>
      <c r="I138" s="364"/>
      <c r="J138" s="238"/>
      <c r="K138" s="238"/>
      <c r="L138" s="238"/>
    </row>
    <row r="139" spans="1:12" ht="12.75" x14ac:dyDescent="0.2">
      <c r="A139" s="239" t="s">
        <v>403</v>
      </c>
      <c r="B139" s="239" t="s">
        <v>2856</v>
      </c>
      <c r="C139" s="240">
        <v>0.3</v>
      </c>
      <c r="D139" s="241">
        <v>0.80000001192092896</v>
      </c>
      <c r="E139" s="242">
        <v>4.401497130991646</v>
      </c>
      <c r="F139" s="358">
        <f>ROUND(MUNR[[#This Row],[Vt 2020]],2)</f>
        <v>4.4000000000000004</v>
      </c>
      <c r="G139" s="358">
        <v>4.87</v>
      </c>
      <c r="H139" s="367">
        <v>5.7</v>
      </c>
      <c r="I139" s="364"/>
      <c r="J139" s="238"/>
      <c r="K139" s="238"/>
      <c r="L139" s="238"/>
    </row>
    <row r="140" spans="1:12" ht="12.75" x14ac:dyDescent="0.2">
      <c r="A140" s="239" t="s">
        <v>948</v>
      </c>
      <c r="B140" s="239" t="s">
        <v>2738</v>
      </c>
      <c r="C140" s="240">
        <v>1</v>
      </c>
      <c r="D140" s="241">
        <v>1</v>
      </c>
      <c r="E140" s="242">
        <v>2.4470847181933126</v>
      </c>
      <c r="F140" s="358">
        <f>ROUND(MUNR[[#This Row],[Vt 2020]],2)</f>
        <v>2.4500000000000002</v>
      </c>
      <c r="G140" s="358">
        <v>2.91</v>
      </c>
      <c r="H140" s="367">
        <v>4.0599999999999996</v>
      </c>
      <c r="I140" s="364"/>
      <c r="J140" s="238"/>
      <c r="K140" s="238"/>
      <c r="L140" s="238"/>
    </row>
    <row r="141" spans="1:12" ht="12.75" x14ac:dyDescent="0.2">
      <c r="A141" s="239" t="s">
        <v>318</v>
      </c>
      <c r="B141" s="243" t="s">
        <v>2317</v>
      </c>
      <c r="C141" s="240">
        <v>1.6</v>
      </c>
      <c r="D141" s="241">
        <v>1.6000000238418579</v>
      </c>
      <c r="E141" s="244">
        <v>4.9572649756166287</v>
      </c>
      <c r="F141" s="358">
        <f>ROUND(MUNR[[#This Row],[Vt 2020]],2)</f>
        <v>4.96</v>
      </c>
      <c r="G141" s="358">
        <v>5.08</v>
      </c>
      <c r="H141" s="367">
        <v>6.19</v>
      </c>
      <c r="I141" s="364"/>
      <c r="J141" s="238"/>
      <c r="K141" s="238"/>
      <c r="L141" s="238"/>
    </row>
    <row r="142" spans="1:12" ht="12.75" x14ac:dyDescent="0.2">
      <c r="A142" s="239" t="s">
        <v>302</v>
      </c>
      <c r="B142" s="239" t="s">
        <v>2823</v>
      </c>
      <c r="C142" s="240">
        <v>0.3</v>
      </c>
      <c r="D142" s="241">
        <v>0.80000001192092896</v>
      </c>
      <c r="E142" s="242">
        <v>0.8070151225144947</v>
      </c>
      <c r="F142" s="358">
        <f>ROUND(MUNR[[#This Row],[Vt 2020]],2)</f>
        <v>0.81</v>
      </c>
      <c r="G142" s="358">
        <v>0.68</v>
      </c>
      <c r="H142" s="367">
        <v>0.86</v>
      </c>
      <c r="I142" s="364"/>
      <c r="J142" s="238"/>
      <c r="K142" s="238"/>
      <c r="L142" s="238"/>
    </row>
    <row r="143" spans="1:12" ht="12.75" x14ac:dyDescent="0.2">
      <c r="A143" s="239" t="s">
        <v>385</v>
      </c>
      <c r="B143" s="243" t="s">
        <v>2968</v>
      </c>
      <c r="C143" s="240">
        <v>1</v>
      </c>
      <c r="D143" s="241">
        <v>1</v>
      </c>
      <c r="E143" s="244">
        <v>4.6463140460971646</v>
      </c>
      <c r="F143" s="358">
        <f>ROUND(MUNR[[#This Row],[Vt 2020]],2)</f>
        <v>4.6500000000000004</v>
      </c>
      <c r="G143" s="358">
        <v>4.59</v>
      </c>
      <c r="H143" s="367">
        <v>6.07</v>
      </c>
      <c r="I143" s="364"/>
      <c r="J143" s="238"/>
      <c r="K143" s="238"/>
      <c r="L143" s="238"/>
    </row>
    <row r="144" spans="1:12" ht="12.75" x14ac:dyDescent="0.2">
      <c r="A144" s="239" t="s">
        <v>469</v>
      </c>
      <c r="B144" s="239" t="s">
        <v>2740</v>
      </c>
      <c r="C144" s="240">
        <v>0.3</v>
      </c>
      <c r="D144" s="241">
        <v>0.80000001192092896</v>
      </c>
      <c r="E144" s="242">
        <v>0.47940152986056278</v>
      </c>
      <c r="F144" s="358">
        <f>ROUND(MUNR[[#This Row],[Vt 2020]],2)</f>
        <v>0.48</v>
      </c>
      <c r="G144" s="358">
        <v>0.59</v>
      </c>
      <c r="H144" s="367">
        <v>0.99</v>
      </c>
      <c r="I144" s="364"/>
      <c r="J144" s="238"/>
      <c r="K144" s="238"/>
      <c r="L144" s="238"/>
    </row>
    <row r="145" spans="1:12" ht="12.75" x14ac:dyDescent="0.2">
      <c r="A145" s="239" t="s">
        <v>902</v>
      </c>
      <c r="B145" s="239" t="s">
        <v>2883</v>
      </c>
      <c r="C145" s="240">
        <v>0.3</v>
      </c>
      <c r="D145" s="241">
        <v>0.80000001192092896</v>
      </c>
      <c r="E145" s="242">
        <v>0.15248191790250673</v>
      </c>
      <c r="F145" s="358">
        <f>ROUND(MUNR[[#This Row],[Vt 2020]],2)</f>
        <v>0.15</v>
      </c>
      <c r="G145" s="358">
        <v>0.17</v>
      </c>
      <c r="H145" s="367">
        <v>0.23</v>
      </c>
      <c r="I145" s="364"/>
      <c r="J145" s="238"/>
      <c r="K145" s="238"/>
      <c r="L145" s="238"/>
    </row>
    <row r="146" spans="1:12" ht="12.75" x14ac:dyDescent="0.2">
      <c r="A146" s="239" t="s">
        <v>535</v>
      </c>
      <c r="B146" s="243" t="s">
        <v>2627</v>
      </c>
      <c r="C146" s="240">
        <v>2</v>
      </c>
      <c r="D146" s="241">
        <v>2</v>
      </c>
      <c r="E146" s="244">
        <v>15.780678403248567</v>
      </c>
      <c r="F146" s="358">
        <f>ROUND(MUNR[[#This Row],[Vt 2020]],2)</f>
        <v>15.78</v>
      </c>
      <c r="G146" s="358">
        <v>17.25</v>
      </c>
      <c r="H146" s="367">
        <v>22.52</v>
      </c>
      <c r="I146" s="364"/>
      <c r="J146" s="238"/>
      <c r="K146" s="238"/>
      <c r="L146" s="238"/>
    </row>
    <row r="147" spans="1:12" ht="12.75" x14ac:dyDescent="0.2">
      <c r="A147" s="239" t="s">
        <v>979</v>
      </c>
      <c r="B147" s="239" t="s">
        <v>2873</v>
      </c>
      <c r="C147" s="240">
        <v>0.3</v>
      </c>
      <c r="D147" s="241">
        <v>0.80000001192092896</v>
      </c>
      <c r="E147" s="242">
        <v>0.15248191790250673</v>
      </c>
      <c r="F147" s="358">
        <f>ROUND(MUNR[[#This Row],[Vt 2020]],2)</f>
        <v>0.15</v>
      </c>
      <c r="G147" s="358">
        <v>0.17</v>
      </c>
      <c r="H147" s="367">
        <v>0.23</v>
      </c>
      <c r="I147" s="364"/>
      <c r="J147" s="238"/>
      <c r="K147" s="238"/>
      <c r="L147" s="238"/>
    </row>
    <row r="148" spans="1:12" ht="12.75" x14ac:dyDescent="0.2">
      <c r="A148" s="239" t="s">
        <v>1051</v>
      </c>
      <c r="B148" s="239" t="s">
        <v>2895</v>
      </c>
      <c r="C148" s="240">
        <v>0.3</v>
      </c>
      <c r="D148" s="241">
        <v>0.80000001192092896</v>
      </c>
      <c r="E148" s="242">
        <v>0.15248191790250673</v>
      </c>
      <c r="F148" s="358">
        <f>ROUND(MUNR[[#This Row],[Vt 2020]],2)</f>
        <v>0.15</v>
      </c>
      <c r="G148" s="358">
        <v>0.17</v>
      </c>
      <c r="H148" s="367">
        <v>0.23</v>
      </c>
      <c r="I148" s="364"/>
      <c r="J148" s="238"/>
      <c r="K148" s="238"/>
      <c r="L148" s="238"/>
    </row>
    <row r="149" spans="1:12" ht="12.75" x14ac:dyDescent="0.2">
      <c r="A149" s="239" t="s">
        <v>550</v>
      </c>
      <c r="B149" s="239" t="s">
        <v>3088</v>
      </c>
      <c r="C149" s="240">
        <v>0.3</v>
      </c>
      <c r="D149" s="241">
        <v>0.80000001192092896</v>
      </c>
      <c r="E149" s="242">
        <v>0.53850341414335567</v>
      </c>
      <c r="F149" s="358">
        <f>ROUND(MUNR[[#This Row],[Vt 2020]],2)</f>
        <v>0.54</v>
      </c>
      <c r="G149" s="358">
        <v>0.66</v>
      </c>
      <c r="H149" s="367">
        <v>0.67</v>
      </c>
      <c r="I149" s="364"/>
      <c r="J149" s="238"/>
      <c r="K149" s="238"/>
      <c r="L149" s="238"/>
    </row>
    <row r="150" spans="1:12" ht="12.75" x14ac:dyDescent="0.2">
      <c r="A150" s="239" t="s">
        <v>384</v>
      </c>
      <c r="B150" s="239" t="s">
        <v>3170</v>
      </c>
      <c r="C150" s="240">
        <v>1</v>
      </c>
      <c r="D150" s="241">
        <v>1</v>
      </c>
      <c r="E150" s="242">
        <v>0.81820928915310109</v>
      </c>
      <c r="F150" s="358">
        <f>ROUND(MUNR[[#This Row],[Vt 2020]],2)</f>
        <v>0.82</v>
      </c>
      <c r="G150" s="358">
        <v>1.34</v>
      </c>
      <c r="H150" s="367">
        <v>1.5</v>
      </c>
      <c r="I150" s="364"/>
      <c r="J150" s="238"/>
      <c r="K150" s="238"/>
      <c r="L150" s="238"/>
    </row>
    <row r="151" spans="1:12" ht="12.75" x14ac:dyDescent="0.2">
      <c r="A151" s="239" t="s">
        <v>382</v>
      </c>
      <c r="B151" s="243" t="s">
        <v>2483</v>
      </c>
      <c r="C151" s="240">
        <v>0.3</v>
      </c>
      <c r="D151" s="241">
        <v>0.80000001192092896</v>
      </c>
      <c r="E151" s="244">
        <v>3.6013776932655941</v>
      </c>
      <c r="F151" s="358">
        <f>ROUND(MUNR[[#This Row],[Vt 2020]],2)</f>
        <v>3.6</v>
      </c>
      <c r="G151" s="358">
        <v>7.37</v>
      </c>
      <c r="H151" s="367">
        <v>8.59</v>
      </c>
      <c r="I151" s="364"/>
      <c r="J151" s="238"/>
      <c r="K151" s="238"/>
      <c r="L151" s="238"/>
    </row>
    <row r="152" spans="1:12" ht="12.75" x14ac:dyDescent="0.2">
      <c r="A152" s="239" t="s">
        <v>322</v>
      </c>
      <c r="B152" s="239" t="s">
        <v>2192</v>
      </c>
      <c r="C152" s="240">
        <v>2</v>
      </c>
      <c r="D152" s="241">
        <v>2</v>
      </c>
      <c r="E152" s="242">
        <v>9.97066411168454</v>
      </c>
      <c r="F152" s="358">
        <f>ROUND(MUNR[[#This Row],[Vt 2020]],2)</f>
        <v>9.9700000000000006</v>
      </c>
      <c r="G152" s="358">
        <v>13.28</v>
      </c>
      <c r="H152" s="367">
        <v>16.34</v>
      </c>
      <c r="I152" s="364"/>
      <c r="J152" s="238"/>
      <c r="K152" s="238"/>
      <c r="L152" s="238"/>
    </row>
    <row r="153" spans="1:12" ht="12.75" x14ac:dyDescent="0.2">
      <c r="A153" s="239" t="s">
        <v>490</v>
      </c>
      <c r="B153" s="243" t="s">
        <v>2668</v>
      </c>
      <c r="C153" s="240">
        <v>0.3</v>
      </c>
      <c r="D153" s="241">
        <v>0.80000001192092896</v>
      </c>
      <c r="E153" s="244">
        <v>2.2748394923516737</v>
      </c>
      <c r="F153" s="358">
        <f>ROUND(MUNR[[#This Row],[Vt 2020]],2)</f>
        <v>2.27</v>
      </c>
      <c r="G153" s="358">
        <v>2.5099999999999998</v>
      </c>
      <c r="H153" s="367">
        <v>2.87</v>
      </c>
      <c r="I153" s="364"/>
      <c r="J153" s="238"/>
      <c r="K153" s="238"/>
      <c r="L153" s="238"/>
    </row>
    <row r="154" spans="1:12" ht="12.75" x14ac:dyDescent="0.2">
      <c r="A154" s="239" t="s">
        <v>583</v>
      </c>
      <c r="B154" s="239" t="s">
        <v>2668</v>
      </c>
      <c r="C154" s="240">
        <v>0.3</v>
      </c>
      <c r="D154" s="241">
        <v>0.80000001192092896</v>
      </c>
      <c r="E154" s="242">
        <v>2.2748394923516737</v>
      </c>
      <c r="F154" s="358">
        <f>ROUND(MUNR[[#This Row],[Vt 2020]],2)</f>
        <v>2.27</v>
      </c>
      <c r="G154" s="358">
        <v>2.5099999999999998</v>
      </c>
      <c r="H154" s="367">
        <v>2.87</v>
      </c>
      <c r="I154" s="364"/>
      <c r="J154" s="238"/>
      <c r="K154" s="238"/>
      <c r="L154" s="238"/>
    </row>
    <row r="155" spans="1:12" ht="12.75" x14ac:dyDescent="0.2">
      <c r="A155" s="239" t="s">
        <v>595</v>
      </c>
      <c r="B155" s="239" t="s">
        <v>2326</v>
      </c>
      <c r="C155" s="240">
        <v>1</v>
      </c>
      <c r="D155" s="241">
        <v>1</v>
      </c>
      <c r="E155" s="242">
        <v>0.58701222602356495</v>
      </c>
      <c r="F155" s="358">
        <f>ROUND(MUNR[[#This Row],[Vt 2020]],2)</f>
        <v>0.59</v>
      </c>
      <c r="G155" s="358">
        <v>0.66</v>
      </c>
      <c r="H155" s="367">
        <v>0.95</v>
      </c>
      <c r="I155" s="364"/>
      <c r="J155" s="238"/>
      <c r="K155" s="238"/>
      <c r="L155" s="238"/>
    </row>
    <row r="156" spans="1:12" ht="12.75" x14ac:dyDescent="0.2">
      <c r="A156" s="239" t="s">
        <v>456</v>
      </c>
      <c r="B156" s="239" t="s">
        <v>3145</v>
      </c>
      <c r="C156" s="245">
        <v>0.1</v>
      </c>
      <c r="D156" s="241">
        <v>0.80000001192092896</v>
      </c>
      <c r="E156" s="242">
        <v>1.9469085577528569</v>
      </c>
      <c r="F156" s="358">
        <f>ROUND(MUNR[[#This Row],[Vt 2020]],2)</f>
        <v>1.95</v>
      </c>
      <c r="G156" s="358">
        <v>2.2400000000000002</v>
      </c>
      <c r="H156" s="367">
        <v>2.69</v>
      </c>
      <c r="I156" s="364"/>
      <c r="J156" s="238"/>
      <c r="K156" s="238"/>
      <c r="L156" s="238"/>
    </row>
    <row r="157" spans="1:12" ht="12.75" x14ac:dyDescent="0.2">
      <c r="A157" s="239" t="s">
        <v>633</v>
      </c>
      <c r="B157" s="243" t="s">
        <v>2111</v>
      </c>
      <c r="C157" s="240">
        <v>2</v>
      </c>
      <c r="D157" s="241">
        <v>2</v>
      </c>
      <c r="E157" s="244">
        <v>162.98141347212285</v>
      </c>
      <c r="F157" s="358">
        <f>ROUND(MUNR[[#This Row],[Vt 2020]],2)</f>
        <v>162.97999999999999</v>
      </c>
      <c r="G157" s="358">
        <v>189.76</v>
      </c>
      <c r="H157" s="367">
        <v>238.52</v>
      </c>
      <c r="I157" s="364"/>
      <c r="J157" s="238"/>
      <c r="K157" s="238"/>
      <c r="L157" s="238"/>
    </row>
    <row r="158" spans="1:12" ht="12.75" x14ac:dyDescent="0.2">
      <c r="A158" s="239" t="s">
        <v>706</v>
      </c>
      <c r="B158" s="243" t="s">
        <v>2218</v>
      </c>
      <c r="C158" s="240">
        <v>0.3</v>
      </c>
      <c r="D158" s="241">
        <v>0.80000001192092896</v>
      </c>
      <c r="E158" s="244">
        <v>1.0986888324811017</v>
      </c>
      <c r="F158" s="358">
        <f>ROUND(MUNR[[#This Row],[Vt 2020]],2)</f>
        <v>1.1000000000000001</v>
      </c>
      <c r="G158" s="358">
        <v>1.42</v>
      </c>
      <c r="H158" s="367">
        <v>1.79</v>
      </c>
      <c r="I158" s="364"/>
      <c r="J158" s="238"/>
      <c r="K158" s="238"/>
      <c r="L158" s="238"/>
    </row>
    <row r="159" spans="1:12" ht="12.75" x14ac:dyDescent="0.2">
      <c r="A159" s="239" t="s">
        <v>477</v>
      </c>
      <c r="B159" s="239" t="s">
        <v>2490</v>
      </c>
      <c r="C159" s="240">
        <v>0.3</v>
      </c>
      <c r="D159" s="241">
        <v>0.80000001192092896</v>
      </c>
      <c r="E159" s="242">
        <v>3.6013776932655941</v>
      </c>
      <c r="F159" s="358">
        <f>ROUND(MUNR[[#This Row],[Vt 2020]],2)</f>
        <v>3.6</v>
      </c>
      <c r="G159" s="358">
        <v>7.37</v>
      </c>
      <c r="H159" s="367">
        <v>8.59</v>
      </c>
      <c r="I159" s="364"/>
      <c r="J159" s="238"/>
      <c r="K159" s="238"/>
      <c r="L159" s="238"/>
    </row>
    <row r="160" spans="1:12" ht="12.75" x14ac:dyDescent="0.2">
      <c r="A160" s="239" t="s">
        <v>725</v>
      </c>
      <c r="B160" s="243" t="s">
        <v>2103</v>
      </c>
      <c r="C160" s="240">
        <v>2</v>
      </c>
      <c r="D160" s="241">
        <v>2</v>
      </c>
      <c r="E160" s="244">
        <v>162.98141347212285</v>
      </c>
      <c r="F160" s="358">
        <f>ROUND(MUNR[[#This Row],[Vt 2020]],2)</f>
        <v>162.97999999999999</v>
      </c>
      <c r="G160" s="358">
        <v>189.76</v>
      </c>
      <c r="H160" s="367">
        <v>238.52</v>
      </c>
      <c r="I160" s="364"/>
      <c r="J160" s="238"/>
      <c r="K160" s="238"/>
      <c r="L160" s="238"/>
    </row>
    <row r="161" spans="1:12" ht="12.75" x14ac:dyDescent="0.2">
      <c r="A161" s="239" t="s">
        <v>294</v>
      </c>
      <c r="B161" s="243" t="s">
        <v>3177</v>
      </c>
      <c r="C161" s="240">
        <v>1</v>
      </c>
      <c r="D161" s="241">
        <v>1</v>
      </c>
      <c r="E161" s="244">
        <v>8.4501052997836403</v>
      </c>
      <c r="F161" s="358">
        <f>ROUND(MUNR[[#This Row],[Vt 2020]],2)</f>
        <v>8.4499999999999993</v>
      </c>
      <c r="G161" s="358">
        <v>8.26</v>
      </c>
      <c r="H161" s="367">
        <v>9.83</v>
      </c>
      <c r="I161" s="364"/>
      <c r="J161" s="238"/>
      <c r="K161" s="238"/>
      <c r="L161" s="238"/>
    </row>
    <row r="162" spans="1:12" ht="12.75" x14ac:dyDescent="0.2">
      <c r="A162" s="239" t="s">
        <v>283</v>
      </c>
      <c r="B162" s="239" t="s">
        <v>3144</v>
      </c>
      <c r="C162" s="240">
        <v>1</v>
      </c>
      <c r="D162" s="241">
        <v>1</v>
      </c>
      <c r="E162" s="242">
        <v>4.597327340442277</v>
      </c>
      <c r="F162" s="358">
        <f>ROUND(MUNR[[#This Row],[Vt 2020]],2)</f>
        <v>4.5999999999999996</v>
      </c>
      <c r="G162" s="358">
        <v>5.54</v>
      </c>
      <c r="H162" s="367">
        <v>6.84</v>
      </c>
      <c r="I162" s="364"/>
      <c r="J162" s="238"/>
      <c r="K162" s="238"/>
      <c r="L162" s="238"/>
    </row>
    <row r="163" spans="1:12" ht="12.75" x14ac:dyDescent="0.2">
      <c r="A163" s="239" t="s">
        <v>685</v>
      </c>
      <c r="B163" s="243" t="s">
        <v>2908</v>
      </c>
      <c r="C163" s="240">
        <v>0.3</v>
      </c>
      <c r="D163" s="241">
        <v>0.80000001192092896</v>
      </c>
      <c r="E163" s="244">
        <v>2.501510453441492</v>
      </c>
      <c r="F163" s="358">
        <f>ROUND(MUNR[[#This Row],[Vt 2020]],2)</f>
        <v>2.5</v>
      </c>
      <c r="G163" s="358">
        <v>3.21</v>
      </c>
      <c r="H163" s="367">
        <v>4.47</v>
      </c>
      <c r="I163" s="364"/>
      <c r="J163" s="238"/>
      <c r="K163" s="238"/>
      <c r="L163" s="238"/>
    </row>
    <row r="164" spans="1:12" ht="12.75" x14ac:dyDescent="0.2">
      <c r="A164" s="239" t="s">
        <v>637</v>
      </c>
      <c r="B164" s="243" t="s">
        <v>2416</v>
      </c>
      <c r="C164" s="240">
        <v>0.3</v>
      </c>
      <c r="D164" s="241">
        <v>0.80000001192092896</v>
      </c>
      <c r="E164" s="244">
        <v>0.52965556004200653</v>
      </c>
      <c r="F164" s="358">
        <f>ROUND(MUNR[[#This Row],[Vt 2020]],2)</f>
        <v>0.53</v>
      </c>
      <c r="G164" s="358">
        <v>0.63</v>
      </c>
      <c r="H164" s="367">
        <v>0.82</v>
      </c>
      <c r="I164" s="364"/>
      <c r="J164" s="238"/>
      <c r="K164" s="238"/>
      <c r="L164" s="238"/>
    </row>
    <row r="165" spans="1:12" ht="12.75" x14ac:dyDescent="0.2">
      <c r="A165" s="239" t="s">
        <v>459</v>
      </c>
      <c r="B165" s="239" t="s">
        <v>2784</v>
      </c>
      <c r="C165" s="240">
        <v>0.3</v>
      </c>
      <c r="D165" s="241">
        <v>0.80000001192092896</v>
      </c>
      <c r="E165" s="242">
        <v>8.3463786742761475E-2</v>
      </c>
      <c r="F165" s="358">
        <f>ROUND(MUNR[[#This Row],[Vt 2020]],2)</f>
        <v>0.08</v>
      </c>
      <c r="G165" s="358">
        <v>0.09</v>
      </c>
      <c r="H165" s="367">
        <v>0.11</v>
      </c>
      <c r="I165" s="364"/>
      <c r="J165" s="238"/>
      <c r="K165" s="238"/>
      <c r="L165" s="238"/>
    </row>
    <row r="166" spans="1:12" ht="12.75" x14ac:dyDescent="0.2">
      <c r="A166" s="239" t="s">
        <v>444</v>
      </c>
      <c r="B166" s="239" t="s">
        <v>3062</v>
      </c>
      <c r="C166" s="240">
        <v>1</v>
      </c>
      <c r="D166" s="241">
        <v>1</v>
      </c>
      <c r="E166" s="242">
        <v>5.2167846076193083</v>
      </c>
      <c r="F166" s="358">
        <f>ROUND(MUNR[[#This Row],[Vt 2020]],2)</f>
        <v>5.22</v>
      </c>
      <c r="G166" s="358">
        <v>3.4</v>
      </c>
      <c r="H166" s="367">
        <v>4.2699999999999996</v>
      </c>
      <c r="I166" s="364"/>
      <c r="J166" s="238"/>
      <c r="K166" s="238"/>
      <c r="L166" s="238"/>
    </row>
    <row r="167" spans="1:12" ht="12.75" x14ac:dyDescent="0.2">
      <c r="A167" s="239" t="s">
        <v>1024</v>
      </c>
      <c r="B167" s="243" t="s">
        <v>2722</v>
      </c>
      <c r="C167" s="240">
        <v>1</v>
      </c>
      <c r="D167" s="241">
        <v>1</v>
      </c>
      <c r="E167" s="244">
        <v>2.4470847181933126</v>
      </c>
      <c r="F167" s="358">
        <f>ROUND(MUNR[[#This Row],[Vt 2020]],2)</f>
        <v>2.4500000000000002</v>
      </c>
      <c r="G167" s="358">
        <v>2.91</v>
      </c>
      <c r="H167" s="367">
        <v>4.0599999999999996</v>
      </c>
      <c r="I167" s="364"/>
      <c r="J167" s="238"/>
      <c r="K167" s="238"/>
      <c r="L167" s="238"/>
    </row>
    <row r="168" spans="1:12" ht="12.75" x14ac:dyDescent="0.2">
      <c r="A168" s="239" t="s">
        <v>738</v>
      </c>
      <c r="B168" s="239" t="s">
        <v>3228</v>
      </c>
      <c r="C168" s="240">
        <v>0.1</v>
      </c>
      <c r="D168" s="241">
        <v>0.80000001192092896</v>
      </c>
      <c r="E168" s="242">
        <v>2.0199272974374745E-2</v>
      </c>
      <c r="F168" s="358">
        <f>ROUND(MUNR[[#This Row],[Vt 2020]],2)</f>
        <v>0.02</v>
      </c>
      <c r="G168" s="358">
        <v>0.02</v>
      </c>
      <c r="H168" s="367">
        <v>0.02</v>
      </c>
      <c r="I168" s="364"/>
      <c r="J168" s="238"/>
      <c r="K168" s="238"/>
      <c r="L168" s="238"/>
    </row>
    <row r="169" spans="1:12" ht="12.75" x14ac:dyDescent="0.2">
      <c r="A169" s="239" t="s">
        <v>827</v>
      </c>
      <c r="B169" s="243" t="s">
        <v>3235</v>
      </c>
      <c r="C169" s="240">
        <v>0.1</v>
      </c>
      <c r="D169" s="241">
        <v>0.80000001192092896</v>
      </c>
      <c r="E169" s="244">
        <v>2.0199272974374745E-2</v>
      </c>
      <c r="F169" s="358">
        <f>ROUND(MUNR[[#This Row],[Vt 2020]],2)</f>
        <v>0.02</v>
      </c>
      <c r="G169" s="358">
        <v>0.02</v>
      </c>
      <c r="H169" s="367">
        <v>0.02</v>
      </c>
      <c r="I169" s="364"/>
      <c r="J169" s="238"/>
      <c r="K169" s="238"/>
      <c r="L169" s="238"/>
    </row>
    <row r="170" spans="1:12" ht="12.75" x14ac:dyDescent="0.2">
      <c r="A170" s="239" t="s">
        <v>386</v>
      </c>
      <c r="B170" s="239" t="s">
        <v>3129</v>
      </c>
      <c r="C170" s="240">
        <v>1</v>
      </c>
      <c r="D170" s="241">
        <v>1</v>
      </c>
      <c r="E170" s="242">
        <v>4.597327340442277</v>
      </c>
      <c r="F170" s="358">
        <f>ROUND(MUNR[[#This Row],[Vt 2020]],2)</f>
        <v>4.5999999999999996</v>
      </c>
      <c r="G170" s="358">
        <v>5.54</v>
      </c>
      <c r="H170" s="367">
        <v>6.84</v>
      </c>
      <c r="I170" s="364"/>
      <c r="J170" s="238"/>
      <c r="K170" s="238"/>
      <c r="L170" s="238"/>
    </row>
    <row r="171" spans="1:12" ht="12.75" x14ac:dyDescent="0.2">
      <c r="A171" s="239" t="s">
        <v>776</v>
      </c>
      <c r="B171" s="243" t="s">
        <v>2910</v>
      </c>
      <c r="C171" s="240">
        <v>0.3</v>
      </c>
      <c r="D171" s="241">
        <v>0.80000001192092896</v>
      </c>
      <c r="E171" s="244">
        <v>2.501510453441492</v>
      </c>
      <c r="F171" s="358">
        <f>ROUND(MUNR[[#This Row],[Vt 2020]],2)</f>
        <v>2.5</v>
      </c>
      <c r="G171" s="358">
        <v>3.21</v>
      </c>
      <c r="H171" s="367">
        <v>4.47</v>
      </c>
      <c r="I171" s="364"/>
      <c r="J171" s="238"/>
      <c r="K171" s="238"/>
      <c r="L171" s="238"/>
    </row>
    <row r="172" spans="1:12" ht="12.75" x14ac:dyDescent="0.2">
      <c r="A172" s="239" t="s">
        <v>676</v>
      </c>
      <c r="B172" s="239" t="s">
        <v>2680</v>
      </c>
      <c r="C172" s="240">
        <v>0.3</v>
      </c>
      <c r="D172" s="241">
        <v>0.80000001192092896</v>
      </c>
      <c r="E172" s="242">
        <v>2.2748394923516737</v>
      </c>
      <c r="F172" s="358">
        <f>ROUND(MUNR[[#This Row],[Vt 2020]],2)</f>
        <v>2.27</v>
      </c>
      <c r="G172" s="358">
        <v>2.5099999999999998</v>
      </c>
      <c r="H172" s="367">
        <v>2.87</v>
      </c>
      <c r="I172" s="364"/>
      <c r="J172" s="238"/>
      <c r="K172" s="238"/>
      <c r="L172" s="238"/>
    </row>
    <row r="173" spans="1:12" ht="12.75" x14ac:dyDescent="0.2">
      <c r="A173" s="239" t="s">
        <v>1093</v>
      </c>
      <c r="B173" s="243" t="s">
        <v>2739</v>
      </c>
      <c r="C173" s="240">
        <v>1</v>
      </c>
      <c r="D173" s="241">
        <v>1</v>
      </c>
      <c r="E173" s="244">
        <v>2.4470847181933126</v>
      </c>
      <c r="F173" s="358">
        <f>ROUND(MUNR[[#This Row],[Vt 2020]],2)</f>
        <v>2.4500000000000002</v>
      </c>
      <c r="G173" s="358">
        <v>2.91</v>
      </c>
      <c r="H173" s="367">
        <v>4.0599999999999996</v>
      </c>
      <c r="I173" s="364"/>
      <c r="J173" s="238"/>
      <c r="K173" s="238"/>
      <c r="L173" s="238"/>
    </row>
    <row r="174" spans="1:12" ht="12.75" x14ac:dyDescent="0.2">
      <c r="A174" s="239" t="s">
        <v>687</v>
      </c>
      <c r="B174" s="239" t="s">
        <v>2324</v>
      </c>
      <c r="C174" s="240">
        <v>1</v>
      </c>
      <c r="D174" s="241">
        <v>1</v>
      </c>
      <c r="E174" s="242">
        <v>0.58701222602356495</v>
      </c>
      <c r="F174" s="358">
        <f>ROUND(MUNR[[#This Row],[Vt 2020]],2)</f>
        <v>0.59</v>
      </c>
      <c r="G174" s="358">
        <v>0.66</v>
      </c>
      <c r="H174" s="367">
        <v>0.95</v>
      </c>
      <c r="I174" s="364"/>
      <c r="J174" s="238"/>
      <c r="K174" s="238"/>
      <c r="L174" s="238"/>
    </row>
    <row r="175" spans="1:12" ht="12.75" x14ac:dyDescent="0.2">
      <c r="A175" s="239" t="s">
        <v>596</v>
      </c>
      <c r="B175" s="243" t="s">
        <v>2371</v>
      </c>
      <c r="C175" s="240">
        <v>0.3</v>
      </c>
      <c r="D175" s="241">
        <v>0.80000001192092896</v>
      </c>
      <c r="E175" s="244">
        <v>2.0513962276272166</v>
      </c>
      <c r="F175" s="358">
        <f>ROUND(MUNR[[#This Row],[Vt 2020]],2)</f>
        <v>2.0499999999999998</v>
      </c>
      <c r="G175" s="358">
        <v>2.7</v>
      </c>
      <c r="H175" s="367">
        <v>3.66</v>
      </c>
      <c r="I175" s="364"/>
      <c r="J175" s="238"/>
      <c r="K175" s="238"/>
      <c r="L175" s="238"/>
    </row>
    <row r="176" spans="1:12" ht="12.75" x14ac:dyDescent="0.2">
      <c r="A176" s="239" t="s">
        <v>1119</v>
      </c>
      <c r="B176" s="243" t="s">
        <v>2884</v>
      </c>
      <c r="C176" s="240">
        <v>0.3</v>
      </c>
      <c r="D176" s="241">
        <v>0.80000001192092896</v>
      </c>
      <c r="E176" s="244">
        <v>0.15248191790250673</v>
      </c>
      <c r="F176" s="358">
        <f>ROUND(MUNR[[#This Row],[Vt 2020]],2)</f>
        <v>0.15</v>
      </c>
      <c r="G176" s="358">
        <v>0.17</v>
      </c>
      <c r="H176" s="367">
        <v>0.23</v>
      </c>
      <c r="I176" s="364"/>
      <c r="J176" s="238"/>
      <c r="K176" s="238"/>
      <c r="L176" s="238"/>
    </row>
    <row r="177" spans="1:12" ht="12.75" x14ac:dyDescent="0.2">
      <c r="A177" s="239" t="s">
        <v>537</v>
      </c>
      <c r="B177" s="243" t="s">
        <v>3059</v>
      </c>
      <c r="C177" s="240">
        <v>1</v>
      </c>
      <c r="D177" s="241">
        <v>1</v>
      </c>
      <c r="E177" s="244">
        <v>5.2167846076193083</v>
      </c>
      <c r="F177" s="358">
        <f>ROUND(MUNR[[#This Row],[Vt 2020]],2)</f>
        <v>5.22</v>
      </c>
      <c r="G177" s="358">
        <v>3.4</v>
      </c>
      <c r="H177" s="367">
        <v>4.2699999999999996</v>
      </c>
      <c r="I177" s="364"/>
      <c r="J177" s="238"/>
      <c r="K177" s="238"/>
      <c r="L177" s="238"/>
    </row>
    <row r="178" spans="1:12" ht="12.75" x14ac:dyDescent="0.2">
      <c r="A178" s="239" t="s">
        <v>699</v>
      </c>
      <c r="B178" s="243" t="s">
        <v>2547</v>
      </c>
      <c r="C178" s="240">
        <v>0.3</v>
      </c>
      <c r="D178" s="241">
        <v>0.80000001192092896</v>
      </c>
      <c r="E178" s="244">
        <v>0.1716236823885747</v>
      </c>
      <c r="F178" s="358">
        <f>ROUND(MUNR[[#This Row],[Vt 2020]],2)</f>
        <v>0.17</v>
      </c>
      <c r="G178" s="358">
        <v>0.2</v>
      </c>
      <c r="H178" s="367">
        <v>0.26</v>
      </c>
      <c r="I178" s="364"/>
      <c r="J178" s="238"/>
      <c r="K178" s="238"/>
      <c r="L178" s="238"/>
    </row>
    <row r="179" spans="1:12" ht="12.75" x14ac:dyDescent="0.2">
      <c r="A179" s="239" t="s">
        <v>416</v>
      </c>
      <c r="B179" s="243" t="s">
        <v>2115</v>
      </c>
      <c r="C179" s="240">
        <v>0.3</v>
      </c>
      <c r="D179" s="241">
        <v>0.80000001192092896</v>
      </c>
      <c r="E179" s="244">
        <v>0.2938152546075547</v>
      </c>
      <c r="F179" s="358">
        <f>ROUND(MUNR[[#This Row],[Vt 2020]],2)</f>
        <v>0.28999999999999998</v>
      </c>
      <c r="G179" s="358">
        <v>0.59</v>
      </c>
      <c r="H179" s="367">
        <v>1.33</v>
      </c>
      <c r="I179" s="364"/>
      <c r="J179" s="238"/>
      <c r="K179" s="238"/>
      <c r="L179" s="238"/>
    </row>
    <row r="180" spans="1:12" ht="12.75" x14ac:dyDescent="0.2">
      <c r="A180" s="239" t="s">
        <v>268</v>
      </c>
      <c r="B180" s="243" t="s">
        <v>2808</v>
      </c>
      <c r="C180" s="240">
        <v>0.3</v>
      </c>
      <c r="D180" s="241">
        <v>0.80000001192092896</v>
      </c>
      <c r="E180" s="244">
        <v>2.7708763150235121</v>
      </c>
      <c r="F180" s="358">
        <f>ROUND(MUNR[[#This Row],[Vt 2020]],2)</f>
        <v>2.77</v>
      </c>
      <c r="G180" s="358">
        <v>2.72</v>
      </c>
      <c r="H180" s="367">
        <v>2.92</v>
      </c>
      <c r="I180" s="364"/>
      <c r="J180" s="238"/>
      <c r="K180" s="238"/>
      <c r="L180" s="238"/>
    </row>
    <row r="181" spans="1:12" ht="12.75" x14ac:dyDescent="0.2">
      <c r="A181" s="239" t="s">
        <v>397</v>
      </c>
      <c r="B181" s="243" t="s">
        <v>2432</v>
      </c>
      <c r="C181" s="240">
        <v>0.3</v>
      </c>
      <c r="D181" s="241">
        <v>0.80000001192092896</v>
      </c>
      <c r="E181" s="244">
        <v>0.13623203110458548</v>
      </c>
      <c r="F181" s="358">
        <f>ROUND(MUNR[[#This Row],[Vt 2020]],2)</f>
        <v>0.14000000000000001</v>
      </c>
      <c r="G181" s="358">
        <v>0.16</v>
      </c>
      <c r="H181" s="367">
        <v>0.27</v>
      </c>
      <c r="I181" s="364"/>
      <c r="J181" s="238"/>
      <c r="K181" s="238"/>
      <c r="L181" s="238"/>
    </row>
    <row r="182" spans="1:12" ht="12.75" x14ac:dyDescent="0.2">
      <c r="A182" s="239" t="s">
        <v>327</v>
      </c>
      <c r="B182" s="243" t="s">
        <v>2263</v>
      </c>
      <c r="C182" s="240">
        <v>0.3</v>
      </c>
      <c r="D182" s="241">
        <v>0.80000001192092896</v>
      </c>
      <c r="E182" s="244">
        <v>2.0165994168575359</v>
      </c>
      <c r="F182" s="358">
        <f>ROUND(MUNR[[#This Row],[Vt 2020]],2)</f>
        <v>2.02</v>
      </c>
      <c r="G182" s="358">
        <v>2.46</v>
      </c>
      <c r="H182" s="367">
        <v>3.22</v>
      </c>
      <c r="I182" s="364"/>
      <c r="J182" s="238"/>
      <c r="K182" s="238"/>
      <c r="L182" s="238"/>
    </row>
    <row r="183" spans="1:12" ht="12.75" x14ac:dyDescent="0.2">
      <c r="A183" s="239" t="s">
        <v>1156</v>
      </c>
      <c r="B183" s="243" t="s">
        <v>2737</v>
      </c>
      <c r="C183" s="240">
        <v>1</v>
      </c>
      <c r="D183" s="241">
        <v>1</v>
      </c>
      <c r="E183" s="244">
        <v>2.4470847181933126</v>
      </c>
      <c r="F183" s="358">
        <f>ROUND(MUNR[[#This Row],[Vt 2020]],2)</f>
        <v>2.4500000000000002</v>
      </c>
      <c r="G183" s="358">
        <v>2.91</v>
      </c>
      <c r="H183" s="367">
        <v>4.0599999999999996</v>
      </c>
      <c r="I183" s="364"/>
      <c r="J183" s="238"/>
      <c r="K183" s="238"/>
      <c r="L183" s="238"/>
    </row>
    <row r="184" spans="1:12" ht="12.75" x14ac:dyDescent="0.2">
      <c r="A184" s="239" t="s">
        <v>729</v>
      </c>
      <c r="B184" s="243" t="s">
        <v>2400</v>
      </c>
      <c r="C184" s="240">
        <v>0.3</v>
      </c>
      <c r="D184" s="241">
        <v>0.80000001192092896</v>
      </c>
      <c r="E184" s="244">
        <v>0.52965556004200653</v>
      </c>
      <c r="F184" s="358">
        <f>ROUND(MUNR[[#This Row],[Vt 2020]],2)</f>
        <v>0.53</v>
      </c>
      <c r="G184" s="358">
        <v>0.63</v>
      </c>
      <c r="H184" s="367">
        <v>0.82</v>
      </c>
      <c r="I184" s="364"/>
      <c r="J184" s="238"/>
      <c r="K184" s="238"/>
      <c r="L184" s="238"/>
    </row>
    <row r="185" spans="1:12" ht="12.75" x14ac:dyDescent="0.2">
      <c r="A185" s="239" t="s">
        <v>458</v>
      </c>
      <c r="B185" s="239" t="s">
        <v>2387</v>
      </c>
      <c r="C185" s="240">
        <v>0.3</v>
      </c>
      <c r="D185" s="241">
        <v>0.80000001192092896</v>
      </c>
      <c r="E185" s="242">
        <v>1.1991551297202205</v>
      </c>
      <c r="F185" s="358">
        <f>ROUND(MUNR[[#This Row],[Vt 2020]],2)</f>
        <v>1.2</v>
      </c>
      <c r="G185" s="358">
        <v>1.46</v>
      </c>
      <c r="H185" s="367">
        <v>1.72</v>
      </c>
      <c r="I185" s="364"/>
      <c r="J185" s="238"/>
      <c r="K185" s="238"/>
      <c r="L185" s="238"/>
    </row>
    <row r="186" spans="1:12" ht="12.75" x14ac:dyDescent="0.2">
      <c r="A186" s="239" t="s">
        <v>522</v>
      </c>
      <c r="B186" s="243" t="s">
        <v>2505</v>
      </c>
      <c r="C186" s="240">
        <v>0.3</v>
      </c>
      <c r="D186" s="241">
        <v>0.80000001192092896</v>
      </c>
      <c r="E186" s="244">
        <v>1.4355207293827554</v>
      </c>
      <c r="F186" s="358">
        <f>ROUND(MUNR[[#This Row],[Vt 2020]],2)</f>
        <v>1.44</v>
      </c>
      <c r="G186" s="358">
        <v>1.67</v>
      </c>
      <c r="H186" s="367">
        <v>2.13</v>
      </c>
      <c r="I186" s="364"/>
      <c r="J186" s="238"/>
      <c r="K186" s="238"/>
      <c r="L186" s="238"/>
    </row>
    <row r="187" spans="1:12" ht="12.75" x14ac:dyDescent="0.2">
      <c r="A187" s="239" t="s">
        <v>492</v>
      </c>
      <c r="B187" s="243" t="s">
        <v>2430</v>
      </c>
      <c r="C187" s="240">
        <v>0.3</v>
      </c>
      <c r="D187" s="241">
        <v>0.80000001192092896</v>
      </c>
      <c r="E187" s="244">
        <v>0.13623203110458548</v>
      </c>
      <c r="F187" s="358">
        <f>ROUND(MUNR[[#This Row],[Vt 2020]],2)</f>
        <v>0.14000000000000001</v>
      </c>
      <c r="G187" s="358">
        <v>0.16</v>
      </c>
      <c r="H187" s="367">
        <v>0.27</v>
      </c>
      <c r="I187" s="364"/>
      <c r="J187" s="238"/>
      <c r="K187" s="238"/>
      <c r="L187" s="238"/>
    </row>
    <row r="188" spans="1:12" ht="12.75" x14ac:dyDescent="0.2">
      <c r="A188" s="239" t="s">
        <v>903</v>
      </c>
      <c r="B188" s="239" t="s">
        <v>2843</v>
      </c>
      <c r="C188" s="240">
        <v>0.3</v>
      </c>
      <c r="D188" s="241">
        <v>0.80000001192092896</v>
      </c>
      <c r="E188" s="242">
        <v>0.26464446930929603</v>
      </c>
      <c r="F188" s="358">
        <f>ROUND(MUNR[[#This Row],[Vt 2020]],2)</f>
        <v>0.26</v>
      </c>
      <c r="G188" s="358">
        <v>0.65</v>
      </c>
      <c r="H188" s="367">
        <v>0.84</v>
      </c>
      <c r="I188" s="364"/>
      <c r="J188" s="238"/>
      <c r="K188" s="238"/>
      <c r="L188" s="238"/>
    </row>
    <row r="189" spans="1:12" ht="12.75" x14ac:dyDescent="0.2">
      <c r="A189" s="239" t="s">
        <v>479</v>
      </c>
      <c r="B189" s="243" t="s">
        <v>3173</v>
      </c>
      <c r="C189" s="240">
        <v>1</v>
      </c>
      <c r="D189" s="241">
        <v>1</v>
      </c>
      <c r="E189" s="244">
        <v>0.81820928915310109</v>
      </c>
      <c r="F189" s="358">
        <f>ROUND(MUNR[[#This Row],[Vt 2020]],2)</f>
        <v>0.82</v>
      </c>
      <c r="G189" s="358">
        <v>1.34</v>
      </c>
      <c r="H189" s="367">
        <v>1.5</v>
      </c>
      <c r="I189" s="364"/>
      <c r="J189" s="238"/>
      <c r="K189" s="238"/>
      <c r="L189" s="238"/>
    </row>
    <row r="190" spans="1:12" ht="12.75" x14ac:dyDescent="0.2">
      <c r="A190" s="239" t="s">
        <v>277</v>
      </c>
      <c r="B190" s="243" t="s">
        <v>2583</v>
      </c>
      <c r="C190" s="240">
        <v>1</v>
      </c>
      <c r="D190" s="241">
        <v>0.80000001192092896</v>
      </c>
      <c r="E190" s="244">
        <v>2.5440085894033846</v>
      </c>
      <c r="F190" s="358">
        <f>ROUND(MUNR[[#This Row],[Vt 2020]],2)</f>
        <v>2.54</v>
      </c>
      <c r="G190" s="358">
        <v>8.9700000000000006</v>
      </c>
      <c r="H190" s="367">
        <v>10.08</v>
      </c>
      <c r="I190" s="364"/>
      <c r="J190" s="238"/>
      <c r="K190" s="238"/>
      <c r="L190" s="238"/>
    </row>
    <row r="191" spans="1:12" ht="12.75" x14ac:dyDescent="0.2">
      <c r="A191" s="239" t="s">
        <v>289</v>
      </c>
      <c r="B191" s="243" t="s">
        <v>2658</v>
      </c>
      <c r="C191" s="240">
        <v>1</v>
      </c>
      <c r="D191" s="241">
        <v>1</v>
      </c>
      <c r="E191" s="244">
        <v>3.6991360397458246</v>
      </c>
      <c r="F191" s="358">
        <f>ROUND(MUNR[[#This Row],[Vt 2020]],2)</f>
        <v>3.7</v>
      </c>
      <c r="G191" s="358">
        <v>5.05</v>
      </c>
      <c r="H191" s="367">
        <v>5.65</v>
      </c>
      <c r="I191" s="364"/>
      <c r="J191" s="238"/>
      <c r="K191" s="238"/>
      <c r="L191" s="238"/>
    </row>
    <row r="192" spans="1:12" ht="12.75" x14ac:dyDescent="0.2">
      <c r="A192" s="239" t="s">
        <v>630</v>
      </c>
      <c r="B192" s="243" t="s">
        <v>3057</v>
      </c>
      <c r="C192" s="240">
        <v>1</v>
      </c>
      <c r="D192" s="241">
        <v>1</v>
      </c>
      <c r="E192" s="244">
        <v>5.2167846076193083</v>
      </c>
      <c r="F192" s="358">
        <f>ROUND(MUNR[[#This Row],[Vt 2020]],2)</f>
        <v>5.22</v>
      </c>
      <c r="G192" s="358">
        <v>3.4</v>
      </c>
      <c r="H192" s="367">
        <v>4.2699999999999996</v>
      </c>
      <c r="I192" s="364"/>
      <c r="J192" s="238"/>
      <c r="K192" s="238"/>
      <c r="L192" s="238"/>
    </row>
    <row r="193" spans="1:12" ht="12.75" x14ac:dyDescent="0.2">
      <c r="A193" s="239" t="s">
        <v>586</v>
      </c>
      <c r="B193" s="243" t="s">
        <v>3024</v>
      </c>
      <c r="C193" s="240">
        <v>0.3</v>
      </c>
      <c r="D193" s="241">
        <v>0.80000001192092896</v>
      </c>
      <c r="E193" s="244">
        <v>7.9818551969106658E-2</v>
      </c>
      <c r="F193" s="358">
        <f>ROUND(MUNR[[#This Row],[Vt 2020]],2)</f>
        <v>0.08</v>
      </c>
      <c r="G193" s="358">
        <v>0.09</v>
      </c>
      <c r="H193" s="367">
        <v>0.13</v>
      </c>
      <c r="I193" s="364"/>
      <c r="J193" s="238"/>
      <c r="K193" s="238"/>
      <c r="L193" s="238"/>
    </row>
    <row r="194" spans="1:12" ht="12.75" x14ac:dyDescent="0.2">
      <c r="A194" s="239" t="s">
        <v>1211</v>
      </c>
      <c r="B194" s="239" t="s">
        <v>2721</v>
      </c>
      <c r="C194" s="240">
        <v>1</v>
      </c>
      <c r="D194" s="241">
        <v>1</v>
      </c>
      <c r="E194" s="242">
        <v>2.4470847181933126</v>
      </c>
      <c r="F194" s="358">
        <f>ROUND(MUNR[[#This Row],[Vt 2020]],2)</f>
        <v>2.4500000000000002</v>
      </c>
      <c r="G194" s="358">
        <v>2.91</v>
      </c>
      <c r="H194" s="367">
        <v>4.0599999999999996</v>
      </c>
      <c r="I194" s="364"/>
      <c r="J194" s="238"/>
      <c r="K194" s="238"/>
      <c r="L194" s="238"/>
    </row>
    <row r="195" spans="1:12" ht="12.75" x14ac:dyDescent="0.2">
      <c r="A195" s="239" t="s">
        <v>498</v>
      </c>
      <c r="B195" s="243" t="s">
        <v>2848</v>
      </c>
      <c r="C195" s="240">
        <v>0.3</v>
      </c>
      <c r="D195" s="241">
        <v>0.80000001192092896</v>
      </c>
      <c r="E195" s="244">
        <v>4.401497130991646</v>
      </c>
      <c r="F195" s="358">
        <f>ROUND(MUNR[[#This Row],[Vt 2020]],2)</f>
        <v>4.4000000000000004</v>
      </c>
      <c r="G195" s="358">
        <v>4.87</v>
      </c>
      <c r="H195" s="367">
        <v>5.7</v>
      </c>
      <c r="I195" s="364"/>
      <c r="J195" s="238"/>
      <c r="K195" s="238"/>
      <c r="L195" s="238"/>
    </row>
    <row r="196" spans="1:12" ht="12.75" x14ac:dyDescent="0.2">
      <c r="A196" s="239" t="s">
        <v>552</v>
      </c>
      <c r="B196" s="239" t="s">
        <v>2770</v>
      </c>
      <c r="C196" s="240">
        <v>0.3</v>
      </c>
      <c r="D196" s="241">
        <v>0.80000001192092896</v>
      </c>
      <c r="E196" s="242">
        <v>8.3463786742761475E-2</v>
      </c>
      <c r="F196" s="358">
        <f>ROUND(MUNR[[#This Row],[Vt 2020]],2)</f>
        <v>0.08</v>
      </c>
      <c r="G196" s="358">
        <v>0.09</v>
      </c>
      <c r="H196" s="367">
        <v>0.11</v>
      </c>
      <c r="I196" s="364"/>
      <c r="J196" s="238"/>
      <c r="K196" s="238"/>
      <c r="L196" s="238"/>
    </row>
    <row r="197" spans="1:12" ht="12.75" x14ac:dyDescent="0.2">
      <c r="A197" s="239" t="s">
        <v>909</v>
      </c>
      <c r="B197" s="243" t="s">
        <v>3231</v>
      </c>
      <c r="C197" s="240">
        <v>0.1</v>
      </c>
      <c r="D197" s="241">
        <v>0.80000001192092896</v>
      </c>
      <c r="E197" s="244">
        <v>2.0199272974374745E-2</v>
      </c>
      <c r="F197" s="358">
        <f>ROUND(MUNR[[#This Row],[Vt 2020]],2)</f>
        <v>0.02</v>
      </c>
      <c r="G197" s="358">
        <v>0.02</v>
      </c>
      <c r="H197" s="367">
        <v>0.02</v>
      </c>
      <c r="I197" s="364"/>
      <c r="J197" s="238"/>
      <c r="K197" s="238"/>
      <c r="L197" s="238"/>
    </row>
    <row r="198" spans="1:12" ht="12.75" x14ac:dyDescent="0.2">
      <c r="A198" s="239" t="s">
        <v>507</v>
      </c>
      <c r="B198" s="243" t="s">
        <v>2273</v>
      </c>
      <c r="C198" s="240">
        <v>0.3</v>
      </c>
      <c r="D198" s="241">
        <v>0.80000001192092896</v>
      </c>
      <c r="E198" s="244">
        <v>0.11365147720477695</v>
      </c>
      <c r="F198" s="358">
        <f>ROUND(MUNR[[#This Row],[Vt 2020]],2)</f>
        <v>0.11</v>
      </c>
      <c r="G198" s="358">
        <v>0.12</v>
      </c>
      <c r="H198" s="367">
        <v>0.13</v>
      </c>
      <c r="I198" s="364"/>
      <c r="J198" s="238"/>
      <c r="K198" s="238"/>
      <c r="L198" s="238"/>
    </row>
    <row r="199" spans="1:12" ht="12.75" x14ac:dyDescent="0.2">
      <c r="A199" s="239" t="s">
        <v>355</v>
      </c>
      <c r="B199" s="243" t="s">
        <v>168</v>
      </c>
      <c r="C199" s="240">
        <v>2</v>
      </c>
      <c r="D199" s="241">
        <v>2</v>
      </c>
      <c r="E199" s="244">
        <v>11.712812573371208</v>
      </c>
      <c r="F199" s="358">
        <f>ROUND(MUNR[[#This Row],[Vt 2020]],2)</f>
        <v>11.71</v>
      </c>
      <c r="G199" s="358">
        <v>14.22</v>
      </c>
      <c r="H199" s="367">
        <v>17.18</v>
      </c>
      <c r="I199" s="364"/>
      <c r="J199" s="238"/>
      <c r="K199" s="238"/>
      <c r="L199" s="238"/>
    </row>
    <row r="200" spans="1:12" ht="12.75" x14ac:dyDescent="0.2">
      <c r="A200" s="239" t="s">
        <v>510</v>
      </c>
      <c r="B200" s="239" t="s">
        <v>2126</v>
      </c>
      <c r="C200" s="240">
        <v>0.3</v>
      </c>
      <c r="D200" s="241">
        <v>0.80000001192092896</v>
      </c>
      <c r="E200" s="242">
        <v>0.2938152546075547</v>
      </c>
      <c r="F200" s="358">
        <f>ROUND(MUNR[[#This Row],[Vt 2020]],2)</f>
        <v>0.28999999999999998</v>
      </c>
      <c r="G200" s="358">
        <v>0.59</v>
      </c>
      <c r="H200" s="367">
        <v>1.33</v>
      </c>
      <c r="I200" s="364"/>
      <c r="J200" s="238"/>
      <c r="K200" s="238"/>
      <c r="L200" s="238"/>
    </row>
    <row r="201" spans="1:12" ht="12.75" x14ac:dyDescent="0.2">
      <c r="A201" s="239" t="s">
        <v>549</v>
      </c>
      <c r="B201" s="239" t="s">
        <v>3147</v>
      </c>
      <c r="C201" s="245">
        <v>0.1</v>
      </c>
      <c r="D201" s="241">
        <v>0.80000001192092896</v>
      </c>
      <c r="E201" s="242">
        <v>1.9469085577528569</v>
      </c>
      <c r="F201" s="358">
        <f>ROUND(MUNR[[#This Row],[Vt 2020]],2)</f>
        <v>1.95</v>
      </c>
      <c r="G201" s="358">
        <v>2.2400000000000002</v>
      </c>
      <c r="H201" s="367">
        <v>2.69</v>
      </c>
      <c r="I201" s="364"/>
      <c r="J201" s="238"/>
      <c r="K201" s="238"/>
      <c r="L201" s="238"/>
    </row>
    <row r="202" spans="1:12" ht="12.75" x14ac:dyDescent="0.2">
      <c r="A202" s="239" t="s">
        <v>679</v>
      </c>
      <c r="B202" s="239" t="s">
        <v>3023</v>
      </c>
      <c r="C202" s="240">
        <v>0.3</v>
      </c>
      <c r="D202" s="241">
        <v>0.80000001192092896</v>
      </c>
      <c r="E202" s="242">
        <v>7.9818551969106658E-2</v>
      </c>
      <c r="F202" s="358">
        <f>ROUND(MUNR[[#This Row],[Vt 2020]],2)</f>
        <v>0.08</v>
      </c>
      <c r="G202" s="358">
        <v>0.09</v>
      </c>
      <c r="H202" s="367">
        <v>0.13</v>
      </c>
      <c r="I202" s="364"/>
      <c r="J202" s="238"/>
      <c r="K202" s="238"/>
      <c r="L202" s="238"/>
    </row>
    <row r="203" spans="1:12" ht="12.75" x14ac:dyDescent="0.2">
      <c r="A203" s="239" t="s">
        <v>722</v>
      </c>
      <c r="B203" s="243" t="s">
        <v>3069</v>
      </c>
      <c r="C203" s="240">
        <v>1</v>
      </c>
      <c r="D203" s="241">
        <v>1</v>
      </c>
      <c r="E203" s="244">
        <v>5.2167846076193083</v>
      </c>
      <c r="F203" s="358">
        <f>ROUND(MUNR[[#This Row],[Vt 2020]],2)</f>
        <v>5.22</v>
      </c>
      <c r="G203" s="358">
        <v>3.4</v>
      </c>
      <c r="H203" s="367">
        <v>4.2699999999999996</v>
      </c>
      <c r="I203" s="364"/>
      <c r="J203" s="238"/>
      <c r="K203" s="238"/>
      <c r="L203" s="238"/>
    </row>
    <row r="204" spans="1:12" ht="12.75" x14ac:dyDescent="0.2">
      <c r="A204" s="239" t="s">
        <v>426</v>
      </c>
      <c r="B204" s="243" t="s">
        <v>2633</v>
      </c>
      <c r="C204" s="240">
        <v>0.3</v>
      </c>
      <c r="D204" s="241">
        <v>0.80000001192092896</v>
      </c>
      <c r="E204" s="244">
        <v>0.7213294236925154</v>
      </c>
      <c r="F204" s="358">
        <f>ROUND(MUNR[[#This Row],[Vt 2020]],2)</f>
        <v>0.72</v>
      </c>
      <c r="G204" s="358">
        <v>0.89</v>
      </c>
      <c r="H204" s="367">
        <v>1.1499999999999999</v>
      </c>
      <c r="I204" s="364"/>
      <c r="J204" s="238"/>
      <c r="K204" s="238"/>
      <c r="L204" s="238"/>
    </row>
    <row r="205" spans="1:12" ht="12.75" x14ac:dyDescent="0.2">
      <c r="A205" s="239" t="s">
        <v>1177</v>
      </c>
      <c r="B205" s="239" t="s">
        <v>2877</v>
      </c>
      <c r="C205" s="240">
        <v>0.3</v>
      </c>
      <c r="D205" s="241">
        <v>0.80000001192092896</v>
      </c>
      <c r="E205" s="242">
        <v>0.15248191790250673</v>
      </c>
      <c r="F205" s="358">
        <f>ROUND(MUNR[[#This Row],[Vt 2020]],2)</f>
        <v>0.15</v>
      </c>
      <c r="G205" s="358">
        <v>0.17</v>
      </c>
      <c r="H205" s="367">
        <v>0.23</v>
      </c>
      <c r="I205" s="364"/>
      <c r="J205" s="238"/>
      <c r="K205" s="238"/>
      <c r="L205" s="238"/>
    </row>
    <row r="206" spans="1:12" ht="12.75" x14ac:dyDescent="0.2">
      <c r="A206" s="239" t="s">
        <v>309</v>
      </c>
      <c r="B206" s="239" t="s">
        <v>3004</v>
      </c>
      <c r="C206" s="240">
        <v>1.6</v>
      </c>
      <c r="D206" s="241">
        <v>1.6000000238418579</v>
      </c>
      <c r="E206" s="242">
        <v>11.146427189847158</v>
      </c>
      <c r="F206" s="358">
        <f>ROUND(MUNR[[#This Row],[Vt 2020]],2)</f>
        <v>11.15</v>
      </c>
      <c r="G206" s="358">
        <v>14.11</v>
      </c>
      <c r="H206" s="367">
        <v>16.5</v>
      </c>
      <c r="I206" s="364"/>
      <c r="J206" s="238"/>
      <c r="K206" s="238"/>
      <c r="L206" s="238"/>
    </row>
    <row r="207" spans="1:12" ht="12.75" x14ac:dyDescent="0.2">
      <c r="A207" s="239" t="s">
        <v>412</v>
      </c>
      <c r="B207" s="243" t="s">
        <v>2156</v>
      </c>
      <c r="C207" s="240">
        <v>0.3</v>
      </c>
      <c r="D207" s="241">
        <v>0.80000001192092896</v>
      </c>
      <c r="E207" s="244">
        <v>0.17084436893864499</v>
      </c>
      <c r="F207" s="358">
        <f>ROUND(MUNR[[#This Row],[Vt 2020]],2)</f>
        <v>0.17</v>
      </c>
      <c r="G207" s="358">
        <v>0.19</v>
      </c>
      <c r="H207" s="367">
        <v>0.3</v>
      </c>
      <c r="I207" s="364"/>
      <c r="J207" s="238"/>
      <c r="K207" s="238"/>
      <c r="L207" s="238"/>
    </row>
    <row r="208" spans="1:12" ht="12.75" x14ac:dyDescent="0.2">
      <c r="A208" s="239" t="s">
        <v>331</v>
      </c>
      <c r="B208" s="239" t="s">
        <v>2354</v>
      </c>
      <c r="C208" s="240">
        <v>0.3</v>
      </c>
      <c r="D208" s="241">
        <v>0.80000001192092896</v>
      </c>
      <c r="E208" s="242">
        <v>2.9638858328384154</v>
      </c>
      <c r="F208" s="358">
        <f>ROUND(MUNR[[#This Row],[Vt 2020]],2)</f>
        <v>2.96</v>
      </c>
      <c r="G208" s="358">
        <v>3.49</v>
      </c>
      <c r="H208" s="367">
        <v>4.4800000000000004</v>
      </c>
      <c r="I208" s="364"/>
      <c r="J208" s="238"/>
      <c r="K208" s="238"/>
      <c r="L208" s="238"/>
    </row>
    <row r="209" spans="1:12" ht="12.75" x14ac:dyDescent="0.2">
      <c r="A209" s="239" t="s">
        <v>600</v>
      </c>
      <c r="B209" s="239" t="s">
        <v>2276</v>
      </c>
      <c r="C209" s="240">
        <v>0.3</v>
      </c>
      <c r="D209" s="241">
        <v>0.80000001192092896</v>
      </c>
      <c r="E209" s="242">
        <v>0.11365147720477695</v>
      </c>
      <c r="F209" s="358">
        <f>ROUND(MUNR[[#This Row],[Vt 2020]],2)</f>
        <v>0.11</v>
      </c>
      <c r="G209" s="358">
        <v>0.12</v>
      </c>
      <c r="H209" s="367">
        <v>0.13</v>
      </c>
      <c r="I209" s="364"/>
      <c r="J209" s="238"/>
      <c r="K209" s="238"/>
      <c r="L209" s="238"/>
    </row>
    <row r="210" spans="1:12" ht="12.75" x14ac:dyDescent="0.2">
      <c r="A210" s="239" t="s">
        <v>267</v>
      </c>
      <c r="B210" s="239" t="s">
        <v>2696</v>
      </c>
      <c r="C210" s="240">
        <v>0.3</v>
      </c>
      <c r="D210" s="241">
        <v>0.80000001192092896</v>
      </c>
      <c r="E210" s="242">
        <v>0.36379295628285874</v>
      </c>
      <c r="F210" s="358">
        <f>ROUND(MUNR[[#This Row],[Vt 2020]],2)</f>
        <v>0.36</v>
      </c>
      <c r="G210" s="358">
        <v>0.46</v>
      </c>
      <c r="H210" s="367">
        <v>0.59</v>
      </c>
      <c r="I210" s="364"/>
      <c r="J210" s="238"/>
      <c r="K210" s="238"/>
      <c r="L210" s="238"/>
    </row>
    <row r="211" spans="1:12" ht="12.75" x14ac:dyDescent="0.2">
      <c r="A211" s="239" t="s">
        <v>1231</v>
      </c>
      <c r="B211" s="243" t="s">
        <v>2888</v>
      </c>
      <c r="C211" s="240">
        <v>0.3</v>
      </c>
      <c r="D211" s="241">
        <v>0.80000001192092896</v>
      </c>
      <c r="E211" s="244">
        <v>0.15248191790250673</v>
      </c>
      <c r="F211" s="358">
        <f>ROUND(MUNR[[#This Row],[Vt 2020]],2)</f>
        <v>0.15</v>
      </c>
      <c r="G211" s="358">
        <v>0.17</v>
      </c>
      <c r="H211" s="367">
        <v>0.23</v>
      </c>
      <c r="I211" s="364"/>
      <c r="J211" s="238"/>
      <c r="K211" s="238"/>
      <c r="L211" s="238"/>
    </row>
    <row r="212" spans="1:12" ht="12.75" x14ac:dyDescent="0.2">
      <c r="A212" s="239" t="s">
        <v>482</v>
      </c>
      <c r="B212" s="239" t="s">
        <v>3013</v>
      </c>
      <c r="C212" s="240">
        <v>1.2</v>
      </c>
      <c r="D212" s="241">
        <v>1.3999999761581421</v>
      </c>
      <c r="E212" s="242">
        <v>4.5863066068779936</v>
      </c>
      <c r="F212" s="358">
        <f>ROUND(MUNR[[#This Row],[Vt 2020]],2)</f>
        <v>4.59</v>
      </c>
      <c r="G212" s="358">
        <v>4.7699999999999996</v>
      </c>
      <c r="H212" s="367">
        <v>5.34</v>
      </c>
      <c r="I212" s="364"/>
      <c r="J212" s="238"/>
      <c r="K212" s="238"/>
      <c r="L212" s="238"/>
    </row>
    <row r="213" spans="1:12" ht="12.75" x14ac:dyDescent="0.2">
      <c r="A213" s="239" t="s">
        <v>519</v>
      </c>
      <c r="B213" s="239" t="s">
        <v>2638</v>
      </c>
      <c r="C213" s="240">
        <v>0.3</v>
      </c>
      <c r="D213" s="241">
        <v>0.80000001192092896</v>
      </c>
      <c r="E213" s="242">
        <v>0.7213294236925154</v>
      </c>
      <c r="F213" s="358">
        <f>ROUND(MUNR[[#This Row],[Vt 2020]],2)</f>
        <v>0.72</v>
      </c>
      <c r="G213" s="358">
        <v>0.89</v>
      </c>
      <c r="H213" s="367">
        <v>1.1499999999999999</v>
      </c>
      <c r="I213" s="364"/>
      <c r="J213" s="238"/>
      <c r="K213" s="238"/>
      <c r="L213" s="238"/>
    </row>
    <row r="214" spans="1:12" ht="12.75" x14ac:dyDescent="0.2">
      <c r="A214" s="239" t="s">
        <v>612</v>
      </c>
      <c r="B214" s="243" t="s">
        <v>2637</v>
      </c>
      <c r="C214" s="240">
        <v>0.3</v>
      </c>
      <c r="D214" s="241">
        <v>0.80000001192092896</v>
      </c>
      <c r="E214" s="244">
        <v>0.7213294236925154</v>
      </c>
      <c r="F214" s="358">
        <f>ROUND(MUNR[[#This Row],[Vt 2020]],2)</f>
        <v>0.72</v>
      </c>
      <c r="G214" s="358">
        <v>0.89</v>
      </c>
      <c r="H214" s="367">
        <v>1.1499999999999999</v>
      </c>
      <c r="I214" s="364"/>
      <c r="J214" s="238"/>
      <c r="K214" s="238"/>
      <c r="L214" s="238"/>
    </row>
    <row r="215" spans="1:12" ht="12.75" x14ac:dyDescent="0.2">
      <c r="A215" s="239" t="s">
        <v>589</v>
      </c>
      <c r="B215" s="243" t="s">
        <v>3073</v>
      </c>
      <c r="C215" s="240">
        <v>0.3</v>
      </c>
      <c r="D215" s="241">
        <v>0.80000001192092896</v>
      </c>
      <c r="E215" s="244">
        <v>5.8486822578776722E-2</v>
      </c>
      <c r="F215" s="358">
        <f>ROUND(MUNR[[#This Row],[Vt 2020]],2)</f>
        <v>0.06</v>
      </c>
      <c r="G215" s="358">
        <v>7.0000000000000007E-2</v>
      </c>
      <c r="H215" s="244">
        <v>7.0000000000000007E-2</v>
      </c>
      <c r="I215" s="364"/>
      <c r="J215" s="238"/>
      <c r="K215" s="238"/>
      <c r="L215" s="238"/>
    </row>
    <row r="216" spans="1:12" ht="12.75" x14ac:dyDescent="0.2">
      <c r="A216" s="239" t="s">
        <v>310</v>
      </c>
      <c r="B216" s="239" t="s">
        <v>2929</v>
      </c>
      <c r="C216" s="240">
        <v>2</v>
      </c>
      <c r="D216" s="241">
        <v>2</v>
      </c>
      <c r="E216" s="242">
        <v>0.42480850235463791</v>
      </c>
      <c r="F216" s="358">
        <f>ROUND(MUNR[[#This Row],[Vt 2020]],2)</f>
        <v>0.42</v>
      </c>
      <c r="G216" s="358">
        <v>0.49</v>
      </c>
      <c r="H216" s="367">
        <v>0.45</v>
      </c>
      <c r="I216" s="364"/>
      <c r="J216" s="238"/>
      <c r="K216" s="238"/>
      <c r="L216" s="238"/>
    </row>
    <row r="217" spans="1:12" ht="12.75" x14ac:dyDescent="0.2">
      <c r="A217" s="239" t="s">
        <v>369</v>
      </c>
      <c r="B217" s="243" t="s">
        <v>2341</v>
      </c>
      <c r="C217" s="240">
        <v>0.3</v>
      </c>
      <c r="D217" s="241">
        <v>0.80000001192092896</v>
      </c>
      <c r="E217" s="244">
        <v>1.3677474400727085</v>
      </c>
      <c r="F217" s="358">
        <f>ROUND(MUNR[[#This Row],[Vt 2020]],2)</f>
        <v>1.37</v>
      </c>
      <c r="G217" s="358">
        <v>1.43</v>
      </c>
      <c r="H217" s="367">
        <v>1.63</v>
      </c>
      <c r="I217" s="364"/>
      <c r="J217" s="238"/>
      <c r="K217" s="238"/>
      <c r="L217" s="238"/>
    </row>
    <row r="218" spans="1:12" ht="12.75" x14ac:dyDescent="0.2">
      <c r="A218" s="239" t="s">
        <v>645</v>
      </c>
      <c r="B218" s="243" t="s">
        <v>2775</v>
      </c>
      <c r="C218" s="240">
        <v>0.3</v>
      </c>
      <c r="D218" s="241">
        <v>0.80000001192092896</v>
      </c>
      <c r="E218" s="244">
        <v>8.3463786742761475E-2</v>
      </c>
      <c r="F218" s="358">
        <f>ROUND(MUNR[[#This Row],[Vt 2020]],2)</f>
        <v>0.08</v>
      </c>
      <c r="G218" s="358">
        <v>0.09</v>
      </c>
      <c r="H218" s="367">
        <v>0.11</v>
      </c>
      <c r="I218" s="364"/>
      <c r="J218" s="238"/>
      <c r="K218" s="238"/>
      <c r="L218" s="238"/>
    </row>
    <row r="219" spans="1:12" ht="12.75" x14ac:dyDescent="0.2">
      <c r="A219" s="239" t="s">
        <v>480</v>
      </c>
      <c r="B219" s="239" t="s">
        <v>2961</v>
      </c>
      <c r="C219" s="240">
        <v>1</v>
      </c>
      <c r="D219" s="241">
        <v>1</v>
      </c>
      <c r="E219" s="242">
        <v>4.6463140460971646</v>
      </c>
      <c r="F219" s="358">
        <f>ROUND(MUNR[[#This Row],[Vt 2020]],2)</f>
        <v>4.6500000000000004</v>
      </c>
      <c r="G219" s="358">
        <v>4.59</v>
      </c>
      <c r="H219" s="367">
        <v>6.07</v>
      </c>
      <c r="I219" s="364"/>
      <c r="J219" s="238"/>
      <c r="K219" s="238"/>
      <c r="L219" s="238"/>
    </row>
    <row r="220" spans="1:12" ht="12.75" x14ac:dyDescent="0.2">
      <c r="A220" s="239" t="s">
        <v>864</v>
      </c>
      <c r="B220" s="243" t="s">
        <v>2904</v>
      </c>
      <c r="C220" s="240">
        <v>0.3</v>
      </c>
      <c r="D220" s="241">
        <v>0.80000001192092896</v>
      </c>
      <c r="E220" s="244">
        <v>2.501510453441492</v>
      </c>
      <c r="F220" s="358">
        <f>ROUND(MUNR[[#This Row],[Vt 2020]],2)</f>
        <v>2.5</v>
      </c>
      <c r="G220" s="358">
        <v>3.21</v>
      </c>
      <c r="H220" s="367">
        <v>4.47</v>
      </c>
      <c r="I220" s="364"/>
      <c r="J220" s="238"/>
      <c r="K220" s="238"/>
      <c r="L220" s="238"/>
    </row>
    <row r="221" spans="1:12" ht="12.75" x14ac:dyDescent="0.2">
      <c r="A221" s="239" t="s">
        <v>814</v>
      </c>
      <c r="B221" s="243" t="s">
        <v>2101</v>
      </c>
      <c r="C221" s="240">
        <v>2</v>
      </c>
      <c r="D221" s="241">
        <v>2</v>
      </c>
      <c r="E221" s="244">
        <v>162.98141347212285</v>
      </c>
      <c r="F221" s="358">
        <f>ROUND(MUNR[[#This Row],[Vt 2020]],2)</f>
        <v>162.97999999999999</v>
      </c>
      <c r="G221" s="358">
        <v>189.76</v>
      </c>
      <c r="H221" s="367">
        <v>238.52</v>
      </c>
      <c r="I221" s="364"/>
      <c r="J221" s="238"/>
      <c r="K221" s="238"/>
      <c r="L221" s="238"/>
    </row>
    <row r="222" spans="1:12" ht="12.75" x14ac:dyDescent="0.2">
      <c r="A222" s="239" t="s">
        <v>404</v>
      </c>
      <c r="B222" s="243" t="s">
        <v>2818</v>
      </c>
      <c r="C222" s="240">
        <v>0.3</v>
      </c>
      <c r="D222" s="241">
        <v>0.80000001192092896</v>
      </c>
      <c r="E222" s="244">
        <v>0.8070151225144947</v>
      </c>
      <c r="F222" s="358">
        <f>ROUND(MUNR[[#This Row],[Vt 2020]],2)</f>
        <v>0.81</v>
      </c>
      <c r="G222" s="358">
        <v>0.68</v>
      </c>
      <c r="H222" s="367">
        <v>0.86</v>
      </c>
      <c r="I222" s="364"/>
      <c r="J222" s="238"/>
      <c r="K222" s="238"/>
      <c r="L222" s="238"/>
    </row>
    <row r="223" spans="1:12" ht="12.75" x14ac:dyDescent="0.2">
      <c r="A223" s="239" t="s">
        <v>704</v>
      </c>
      <c r="B223" s="243" t="s">
        <v>2639</v>
      </c>
      <c r="C223" s="240">
        <v>0.3</v>
      </c>
      <c r="D223" s="241">
        <v>0.80000001192092896</v>
      </c>
      <c r="E223" s="244">
        <v>0.7213294236925154</v>
      </c>
      <c r="F223" s="358">
        <f>ROUND(MUNR[[#This Row],[Vt 2020]],2)</f>
        <v>0.72</v>
      </c>
      <c r="G223" s="358">
        <v>0.89</v>
      </c>
      <c r="H223" s="367">
        <v>1.1499999999999999</v>
      </c>
      <c r="I223" s="364"/>
      <c r="J223" s="238"/>
      <c r="K223" s="238"/>
      <c r="L223" s="238"/>
    </row>
    <row r="224" spans="1:12" ht="12.75" x14ac:dyDescent="0.2">
      <c r="A224" s="239" t="s">
        <v>688</v>
      </c>
      <c r="B224" s="239" t="s">
        <v>2368</v>
      </c>
      <c r="C224" s="240">
        <v>0.3</v>
      </c>
      <c r="D224" s="241">
        <v>0.80000001192092896</v>
      </c>
      <c r="E224" s="242">
        <v>2.0513962276272166</v>
      </c>
      <c r="F224" s="358">
        <f>ROUND(MUNR[[#This Row],[Vt 2020]],2)</f>
        <v>2.0499999999999998</v>
      </c>
      <c r="G224" s="358">
        <v>2.7</v>
      </c>
      <c r="H224" s="367">
        <v>3.66</v>
      </c>
      <c r="I224" s="364"/>
      <c r="J224" s="238"/>
      <c r="K224" s="238"/>
      <c r="L224" s="238"/>
    </row>
    <row r="225" spans="1:12" ht="12.75" x14ac:dyDescent="0.2">
      <c r="A225" s="239" t="s">
        <v>779</v>
      </c>
      <c r="B225" s="243" t="s">
        <v>2368</v>
      </c>
      <c r="C225" s="240">
        <v>0.3</v>
      </c>
      <c r="D225" s="241">
        <v>0.80000001192092896</v>
      </c>
      <c r="E225" s="244">
        <v>2.0513962276272166</v>
      </c>
      <c r="F225" s="358">
        <f>ROUND(MUNR[[#This Row],[Vt 2020]],2)</f>
        <v>2.0499999999999998</v>
      </c>
      <c r="G225" s="358">
        <v>2.7</v>
      </c>
      <c r="H225" s="367">
        <v>3.66</v>
      </c>
      <c r="I225" s="364"/>
      <c r="J225" s="238"/>
      <c r="K225" s="238"/>
      <c r="L225" s="238"/>
    </row>
    <row r="226" spans="1:12" ht="12.75" x14ac:dyDescent="0.2">
      <c r="A226" s="239" t="s">
        <v>811</v>
      </c>
      <c r="B226" s="239" t="s">
        <v>3056</v>
      </c>
      <c r="C226" s="240">
        <v>1</v>
      </c>
      <c r="D226" s="241">
        <v>1</v>
      </c>
      <c r="E226" s="242">
        <v>5.2167846076193083</v>
      </c>
      <c r="F226" s="358">
        <f>ROUND(MUNR[[#This Row],[Vt 2020]],2)</f>
        <v>5.22</v>
      </c>
      <c r="G226" s="358">
        <v>3.4</v>
      </c>
      <c r="H226" s="367">
        <v>4.2699999999999996</v>
      </c>
      <c r="I226" s="364"/>
      <c r="J226" s="238"/>
      <c r="K226" s="238"/>
      <c r="L226" s="238"/>
    </row>
    <row r="227" spans="1:12" ht="12.75" x14ac:dyDescent="0.2">
      <c r="A227" s="239" t="s">
        <v>497</v>
      </c>
      <c r="B227" s="239" t="s">
        <v>3208</v>
      </c>
      <c r="C227" s="240">
        <v>0.1</v>
      </c>
      <c r="D227" s="241">
        <v>0.80000001192092896</v>
      </c>
      <c r="E227" s="242">
        <v>1.0799951899649364E-2</v>
      </c>
      <c r="F227" s="358">
        <f>ROUND(MUNR[[#This Row],[Vt 2020]],2)</f>
        <v>0.01</v>
      </c>
      <c r="G227" s="358">
        <v>0.01</v>
      </c>
      <c r="H227" s="242">
        <v>0.01</v>
      </c>
      <c r="I227" s="364"/>
      <c r="J227" s="238"/>
      <c r="K227" s="238"/>
      <c r="L227" s="238"/>
    </row>
    <row r="228" spans="1:12" ht="12.75" x14ac:dyDescent="0.2">
      <c r="A228" s="239" t="s">
        <v>643</v>
      </c>
      <c r="B228" s="243" t="s">
        <v>3078</v>
      </c>
      <c r="C228" s="240">
        <v>0.3</v>
      </c>
      <c r="D228" s="241">
        <v>0.80000001192092896</v>
      </c>
      <c r="E228" s="244">
        <v>0.53850341414335567</v>
      </c>
      <c r="F228" s="358">
        <f>ROUND(MUNR[[#This Row],[Vt 2020]],2)</f>
        <v>0.54</v>
      </c>
      <c r="G228" s="358">
        <v>0.66</v>
      </c>
      <c r="H228" s="367">
        <v>0.67</v>
      </c>
      <c r="I228" s="364"/>
      <c r="J228" s="238"/>
      <c r="K228" s="238"/>
      <c r="L228" s="238"/>
    </row>
    <row r="229" spans="1:12" ht="12.75" x14ac:dyDescent="0.2">
      <c r="A229" s="239" t="s">
        <v>735</v>
      </c>
      <c r="B229" s="243" t="s">
        <v>3091</v>
      </c>
      <c r="C229" s="240">
        <v>0.3</v>
      </c>
      <c r="D229" s="241">
        <v>0.80000001192092896</v>
      </c>
      <c r="E229" s="244">
        <v>0.53850341414335567</v>
      </c>
      <c r="F229" s="358">
        <f>ROUND(MUNR[[#This Row],[Vt 2020]],2)</f>
        <v>0.54</v>
      </c>
      <c r="G229" s="358">
        <v>0.66</v>
      </c>
      <c r="H229" s="367">
        <v>0.67</v>
      </c>
      <c r="I229" s="364"/>
      <c r="J229" s="238"/>
      <c r="K229" s="238"/>
      <c r="L229" s="238"/>
    </row>
    <row r="230" spans="1:12" ht="12.75" x14ac:dyDescent="0.2">
      <c r="A230" s="239" t="s">
        <v>346</v>
      </c>
      <c r="B230" s="239" t="s">
        <v>2790</v>
      </c>
      <c r="C230" s="240">
        <v>1.2</v>
      </c>
      <c r="D230" s="241">
        <v>1.3999999761581421</v>
      </c>
      <c r="E230" s="242">
        <v>4.3167120664148504</v>
      </c>
      <c r="F230" s="358">
        <f>ROUND(MUNR[[#This Row],[Vt 2020]],2)</f>
        <v>4.32</v>
      </c>
      <c r="G230" s="358">
        <v>5.39</v>
      </c>
      <c r="H230" s="367">
        <v>6.87</v>
      </c>
      <c r="I230" s="364"/>
      <c r="J230" s="238"/>
      <c r="K230" s="238"/>
      <c r="L230" s="238"/>
    </row>
    <row r="231" spans="1:12" ht="12.75" x14ac:dyDescent="0.2">
      <c r="A231" s="239" t="s">
        <v>443</v>
      </c>
      <c r="B231" s="243" t="s">
        <v>2790</v>
      </c>
      <c r="C231" s="240">
        <v>1.2</v>
      </c>
      <c r="D231" s="241">
        <v>1.3999999761581421</v>
      </c>
      <c r="E231" s="244">
        <v>4.3167120664148504</v>
      </c>
      <c r="F231" s="358">
        <f>ROUND(MUNR[[#This Row],[Vt 2020]],2)</f>
        <v>4.32</v>
      </c>
      <c r="G231" s="358">
        <v>5.39</v>
      </c>
      <c r="H231" s="367">
        <v>6.87</v>
      </c>
      <c r="I231" s="364"/>
      <c r="J231" s="238"/>
      <c r="K231" s="238"/>
      <c r="L231" s="238"/>
    </row>
    <row r="232" spans="1:12" ht="12.75" x14ac:dyDescent="0.2">
      <c r="A232" s="239" t="s">
        <v>341</v>
      </c>
      <c r="B232" s="243" t="s">
        <v>2525</v>
      </c>
      <c r="C232" s="240">
        <v>1.6</v>
      </c>
      <c r="D232" s="241">
        <v>1.6000000238418579</v>
      </c>
      <c r="E232" s="244">
        <v>18.887491467493561</v>
      </c>
      <c r="F232" s="358">
        <f>ROUND(MUNR[[#This Row],[Vt 2020]],2)</f>
        <v>18.89</v>
      </c>
      <c r="G232" s="358">
        <v>22.71</v>
      </c>
      <c r="H232" s="367">
        <v>28.13</v>
      </c>
      <c r="I232" s="364"/>
      <c r="J232" s="238"/>
      <c r="K232" s="238"/>
      <c r="L232" s="238"/>
    </row>
    <row r="233" spans="1:12" ht="12.75" x14ac:dyDescent="0.2">
      <c r="A233" s="239" t="s">
        <v>430</v>
      </c>
      <c r="B233" s="243" t="s">
        <v>2363</v>
      </c>
      <c r="C233" s="240">
        <v>0.3</v>
      </c>
      <c r="D233" s="241">
        <v>0.80000001192092896</v>
      </c>
      <c r="E233" s="244">
        <v>2.9638858328384154</v>
      </c>
      <c r="F233" s="358">
        <f>ROUND(MUNR[[#This Row],[Vt 2020]],2)</f>
        <v>2.96</v>
      </c>
      <c r="G233" s="358">
        <v>3.49</v>
      </c>
      <c r="H233" s="367">
        <v>4.4800000000000004</v>
      </c>
      <c r="I233" s="364"/>
      <c r="J233" s="238"/>
      <c r="K233" s="238"/>
      <c r="L233" s="238"/>
    </row>
    <row r="234" spans="1:12" ht="12.75" x14ac:dyDescent="0.2">
      <c r="A234" s="239" t="s">
        <v>895</v>
      </c>
      <c r="B234" s="239" t="s">
        <v>3058</v>
      </c>
      <c r="C234" s="240">
        <v>1</v>
      </c>
      <c r="D234" s="241">
        <v>1</v>
      </c>
      <c r="E234" s="242">
        <v>5.2167846076193083</v>
      </c>
      <c r="F234" s="358">
        <f>ROUND(MUNR[[#This Row],[Vt 2020]],2)</f>
        <v>5.22</v>
      </c>
      <c r="G234" s="358">
        <v>3.4</v>
      </c>
      <c r="H234" s="367">
        <v>4.2699999999999996</v>
      </c>
      <c r="I234" s="364"/>
      <c r="J234" s="238"/>
      <c r="K234" s="238"/>
      <c r="L234" s="238"/>
    </row>
    <row r="235" spans="1:12" ht="12.75" x14ac:dyDescent="0.2">
      <c r="A235" s="239" t="s">
        <v>485</v>
      </c>
      <c r="B235" s="243" t="s">
        <v>2599</v>
      </c>
      <c r="C235" s="240">
        <v>1</v>
      </c>
      <c r="D235" s="241">
        <v>1</v>
      </c>
      <c r="E235" s="244">
        <v>6.0765590252644088</v>
      </c>
      <c r="F235" s="358">
        <f>ROUND(MUNR[[#This Row],[Vt 2020]],2)</f>
        <v>6.08</v>
      </c>
      <c r="G235" s="358">
        <v>6.43</v>
      </c>
      <c r="H235" s="367">
        <v>7.5</v>
      </c>
      <c r="I235" s="364"/>
      <c r="J235" s="238"/>
      <c r="K235" s="238"/>
      <c r="L235" s="238"/>
    </row>
    <row r="236" spans="1:12" ht="12.75" x14ac:dyDescent="0.2">
      <c r="A236" s="239" t="s">
        <v>602</v>
      </c>
      <c r="B236" s="239" t="s">
        <v>2249</v>
      </c>
      <c r="C236" s="240">
        <v>0.3</v>
      </c>
      <c r="D236" s="241">
        <v>0.80000001192092896</v>
      </c>
      <c r="E236" s="242">
        <v>0.46503782771360391</v>
      </c>
      <c r="F236" s="358">
        <f>ROUND(MUNR[[#This Row],[Vt 2020]],2)</f>
        <v>0.47</v>
      </c>
      <c r="G236" s="358">
        <v>0.84</v>
      </c>
      <c r="H236" s="367">
        <v>1.37</v>
      </c>
      <c r="I236" s="364"/>
      <c r="J236" s="238"/>
      <c r="K236" s="238"/>
      <c r="L236" s="238"/>
    </row>
    <row r="237" spans="1:12" ht="12.75" x14ac:dyDescent="0.2">
      <c r="A237" s="239" t="s">
        <v>694</v>
      </c>
      <c r="B237" s="243" t="s">
        <v>2248</v>
      </c>
      <c r="C237" s="240">
        <v>0.3</v>
      </c>
      <c r="D237" s="241">
        <v>0.80000001192092896</v>
      </c>
      <c r="E237" s="244">
        <v>0.46503782771360391</v>
      </c>
      <c r="F237" s="358">
        <f>ROUND(MUNR[[#This Row],[Vt 2020]],2)</f>
        <v>0.47</v>
      </c>
      <c r="G237" s="358">
        <v>0.84</v>
      </c>
      <c r="H237" s="367">
        <v>1.37</v>
      </c>
      <c r="I237" s="364"/>
      <c r="J237" s="238"/>
      <c r="K237" s="238"/>
      <c r="L237" s="238"/>
    </row>
    <row r="238" spans="1:12" ht="12.75" x14ac:dyDescent="0.2">
      <c r="A238" s="239" t="s">
        <v>973</v>
      </c>
      <c r="B238" s="243" t="s">
        <v>3065</v>
      </c>
      <c r="C238" s="240">
        <v>1</v>
      </c>
      <c r="D238" s="241">
        <v>1</v>
      </c>
      <c r="E238" s="244">
        <v>5.2167846076193083</v>
      </c>
      <c r="F238" s="358">
        <f>ROUND(MUNR[[#This Row],[Vt 2020]],2)</f>
        <v>5.22</v>
      </c>
      <c r="G238" s="358">
        <v>3.4</v>
      </c>
      <c r="H238" s="367">
        <v>4.2699999999999996</v>
      </c>
      <c r="I238" s="364"/>
      <c r="J238" s="238"/>
      <c r="K238" s="238"/>
      <c r="L238" s="238"/>
    </row>
    <row r="239" spans="1:12" ht="12.75" x14ac:dyDescent="0.2">
      <c r="A239" s="239" t="s">
        <v>796</v>
      </c>
      <c r="B239" s="239" t="s">
        <v>2209</v>
      </c>
      <c r="C239" s="240">
        <v>0.3</v>
      </c>
      <c r="D239" s="241">
        <v>0.80000001192092896</v>
      </c>
      <c r="E239" s="242">
        <v>1.0986888324811017</v>
      </c>
      <c r="F239" s="358">
        <f>ROUND(MUNR[[#This Row],[Vt 2020]],2)</f>
        <v>1.1000000000000001</v>
      </c>
      <c r="G239" s="358">
        <v>1.42</v>
      </c>
      <c r="H239" s="367">
        <v>1.79</v>
      </c>
      <c r="I239" s="364"/>
      <c r="J239" s="238"/>
      <c r="K239" s="238"/>
      <c r="L239" s="238"/>
    </row>
    <row r="240" spans="1:12" ht="12.75" x14ac:dyDescent="0.2">
      <c r="A240" s="239" t="s">
        <v>446</v>
      </c>
      <c r="B240" s="239" t="s">
        <v>2245</v>
      </c>
      <c r="C240" s="240">
        <v>1.6</v>
      </c>
      <c r="D240" s="241">
        <v>1.6000000238418579</v>
      </c>
      <c r="E240" s="242">
        <v>9.2490164999721749</v>
      </c>
      <c r="F240" s="358">
        <f>ROUND(MUNR[[#This Row],[Vt 2020]],2)</f>
        <v>9.25</v>
      </c>
      <c r="G240" s="358">
        <v>10.46</v>
      </c>
      <c r="H240" s="367">
        <v>12.98</v>
      </c>
      <c r="I240" s="364"/>
      <c r="J240" s="238"/>
      <c r="K240" s="238"/>
      <c r="L240" s="238"/>
    </row>
    <row r="241" spans="1:12" ht="12.75" x14ac:dyDescent="0.2">
      <c r="A241" s="239" t="s">
        <v>737</v>
      </c>
      <c r="B241" s="243" t="s">
        <v>2779</v>
      </c>
      <c r="C241" s="240">
        <v>0.3</v>
      </c>
      <c r="D241" s="241">
        <v>0.80000001192092896</v>
      </c>
      <c r="E241" s="244">
        <v>8.3463786742761475E-2</v>
      </c>
      <c r="F241" s="358">
        <f>ROUND(MUNR[[#This Row],[Vt 2020]],2)</f>
        <v>0.08</v>
      </c>
      <c r="G241" s="358">
        <v>0.09</v>
      </c>
      <c r="H241" s="367">
        <v>0.11</v>
      </c>
      <c r="I241" s="364"/>
      <c r="J241" s="238"/>
      <c r="K241" s="238"/>
      <c r="L241" s="238"/>
    </row>
    <row r="242" spans="1:12" ht="12.75" x14ac:dyDescent="0.2">
      <c r="A242" s="239" t="s">
        <v>1045</v>
      </c>
      <c r="B242" s="239" t="s">
        <v>3068</v>
      </c>
      <c r="C242" s="240">
        <v>1</v>
      </c>
      <c r="D242" s="241">
        <v>1</v>
      </c>
      <c r="E242" s="242">
        <v>5.2167846076193083</v>
      </c>
      <c r="F242" s="358">
        <f>ROUND(MUNR[[#This Row],[Vt 2020]],2)</f>
        <v>5.22</v>
      </c>
      <c r="G242" s="358">
        <v>3.4</v>
      </c>
      <c r="H242" s="367">
        <v>4.2699999999999996</v>
      </c>
      <c r="I242" s="364"/>
      <c r="J242" s="238"/>
      <c r="K242" s="238"/>
      <c r="L242" s="238"/>
    </row>
    <row r="243" spans="1:12" ht="12.75" x14ac:dyDescent="0.2">
      <c r="A243" s="239" t="s">
        <v>280</v>
      </c>
      <c r="B243" s="239" t="s">
        <v>3200</v>
      </c>
      <c r="C243" s="240">
        <v>1</v>
      </c>
      <c r="D243" s="241">
        <v>1</v>
      </c>
      <c r="E243" s="242">
        <v>1.6486822566160786</v>
      </c>
      <c r="F243" s="358">
        <f>ROUND(MUNR[[#This Row],[Vt 2020]],2)</f>
        <v>1.65</v>
      </c>
      <c r="G243" s="358">
        <v>1.76</v>
      </c>
      <c r="H243" s="367">
        <v>1.85</v>
      </c>
      <c r="I243" s="364"/>
      <c r="J243" s="238"/>
      <c r="K243" s="238"/>
      <c r="L243" s="238"/>
    </row>
    <row r="244" spans="1:12" ht="12.75" x14ac:dyDescent="0.2">
      <c r="A244" s="239" t="s">
        <v>767</v>
      </c>
      <c r="B244" s="239" t="s">
        <v>2672</v>
      </c>
      <c r="C244" s="240">
        <v>0.3</v>
      </c>
      <c r="D244" s="241">
        <v>0.80000001192092896</v>
      </c>
      <c r="E244" s="242">
        <v>2.2748394923516737</v>
      </c>
      <c r="F244" s="358">
        <f>ROUND(MUNR[[#This Row],[Vt 2020]],2)</f>
        <v>2.27</v>
      </c>
      <c r="G244" s="358">
        <v>2.5099999999999998</v>
      </c>
      <c r="H244" s="367">
        <v>2.87</v>
      </c>
      <c r="I244" s="364"/>
      <c r="J244" s="238"/>
      <c r="K244" s="238"/>
      <c r="L244" s="238"/>
    </row>
    <row r="245" spans="1:12" ht="12.75" x14ac:dyDescent="0.2">
      <c r="A245" s="239" t="s">
        <v>882</v>
      </c>
      <c r="B245" s="243" t="s">
        <v>2205</v>
      </c>
      <c r="C245" s="240">
        <v>0.3</v>
      </c>
      <c r="D245" s="241">
        <v>0.80000001192092896</v>
      </c>
      <c r="E245" s="244">
        <v>1.0986888324811017</v>
      </c>
      <c r="F245" s="358">
        <f>ROUND(MUNR[[#This Row],[Vt 2020]],2)</f>
        <v>1.1000000000000001</v>
      </c>
      <c r="G245" s="358">
        <v>1.42</v>
      </c>
      <c r="H245" s="367">
        <v>1.79</v>
      </c>
      <c r="I245" s="364"/>
      <c r="J245" s="238"/>
      <c r="K245" s="238"/>
      <c r="L245" s="238"/>
    </row>
    <row r="246" spans="1:12" ht="12.75" x14ac:dyDescent="0.2">
      <c r="A246" s="239" t="s">
        <v>419</v>
      </c>
      <c r="B246" s="239" t="s">
        <v>178</v>
      </c>
      <c r="C246" s="240">
        <v>1.6</v>
      </c>
      <c r="D246" s="241">
        <v>1.6000000238418579</v>
      </c>
      <c r="E246" s="242">
        <v>4.9572649756166287</v>
      </c>
      <c r="F246" s="358">
        <f>ROUND(MUNR[[#This Row],[Vt 2020]],2)</f>
        <v>4.96</v>
      </c>
      <c r="G246" s="358">
        <v>5.08</v>
      </c>
      <c r="H246" s="367">
        <v>6.19</v>
      </c>
      <c r="I246" s="364"/>
      <c r="J246" s="238"/>
      <c r="K246" s="238"/>
      <c r="L246" s="238"/>
    </row>
    <row r="247" spans="1:12" ht="12.75" x14ac:dyDescent="0.2">
      <c r="A247" s="239" t="s">
        <v>628</v>
      </c>
      <c r="B247" s="239" t="s">
        <v>2632</v>
      </c>
      <c r="C247" s="240">
        <v>2</v>
      </c>
      <c r="D247" s="241">
        <v>2</v>
      </c>
      <c r="E247" s="242">
        <v>15.780678403248567</v>
      </c>
      <c r="F247" s="358">
        <f>ROUND(MUNR[[#This Row],[Vt 2020]],2)</f>
        <v>15.78</v>
      </c>
      <c r="G247" s="358">
        <v>17.25</v>
      </c>
      <c r="H247" s="367">
        <v>22.52</v>
      </c>
      <c r="I247" s="364"/>
      <c r="J247" s="238"/>
      <c r="K247" s="238"/>
      <c r="L247" s="238"/>
    </row>
    <row r="248" spans="1:12" ht="12.75" x14ac:dyDescent="0.2">
      <c r="A248" s="239" t="s">
        <v>272</v>
      </c>
      <c r="B248" s="243" t="s">
        <v>154</v>
      </c>
      <c r="C248" s="240">
        <v>0.3</v>
      </c>
      <c r="D248" s="241">
        <v>0.80000001192092896</v>
      </c>
      <c r="E248" s="244">
        <v>0.45491142361788206</v>
      </c>
      <c r="F248" s="358">
        <f>ROUND(MUNR[[#This Row],[Vt 2020]],2)</f>
        <v>0.45</v>
      </c>
      <c r="G248" s="358">
        <v>0.52</v>
      </c>
      <c r="H248" s="367">
        <v>0.62</v>
      </c>
      <c r="I248" s="364"/>
      <c r="J248" s="238"/>
      <c r="K248" s="238"/>
      <c r="L248" s="238"/>
    </row>
    <row r="249" spans="1:12" ht="12.75" x14ac:dyDescent="0.2">
      <c r="A249" s="239" t="s">
        <v>423</v>
      </c>
      <c r="B249" s="239" t="s">
        <v>2190</v>
      </c>
      <c r="C249" s="240">
        <v>2</v>
      </c>
      <c r="D249" s="241">
        <v>2</v>
      </c>
      <c r="E249" s="242">
        <v>9.97066411168454</v>
      </c>
      <c r="F249" s="358">
        <f>ROUND(MUNR[[#This Row],[Vt 2020]],2)</f>
        <v>9.9700000000000006</v>
      </c>
      <c r="G249" s="358">
        <v>13.28</v>
      </c>
      <c r="H249" s="367">
        <v>16.34</v>
      </c>
      <c r="I249" s="364"/>
      <c r="J249" s="238"/>
      <c r="K249" s="238"/>
      <c r="L249" s="238"/>
    </row>
    <row r="250" spans="1:12" ht="12.75" x14ac:dyDescent="0.2">
      <c r="A250" s="239" t="s">
        <v>1278</v>
      </c>
      <c r="B250" s="239" t="s">
        <v>2875</v>
      </c>
      <c r="C250" s="240">
        <v>0.3</v>
      </c>
      <c r="D250" s="241">
        <v>0.80000001192092896</v>
      </c>
      <c r="E250" s="242">
        <v>0.15248191790250673</v>
      </c>
      <c r="F250" s="358">
        <f>ROUND(MUNR[[#This Row],[Vt 2020]],2)</f>
        <v>0.15</v>
      </c>
      <c r="G250" s="358">
        <v>0.17</v>
      </c>
      <c r="H250" s="367">
        <v>0.23</v>
      </c>
      <c r="I250" s="364"/>
      <c r="J250" s="238"/>
      <c r="K250" s="238"/>
      <c r="L250" s="238"/>
    </row>
    <row r="251" spans="1:12" ht="12.75" x14ac:dyDescent="0.2">
      <c r="A251" s="239" t="s">
        <v>826</v>
      </c>
      <c r="B251" s="239" t="s">
        <v>2778</v>
      </c>
      <c r="C251" s="240">
        <v>0.3</v>
      </c>
      <c r="D251" s="241">
        <v>0.80000001192092896</v>
      </c>
      <c r="E251" s="242">
        <v>8.3463786742761475E-2</v>
      </c>
      <c r="F251" s="358">
        <f>ROUND(MUNR[[#This Row],[Vt 2020]],2)</f>
        <v>0.08</v>
      </c>
      <c r="G251" s="358">
        <v>0.09</v>
      </c>
      <c r="H251" s="367">
        <v>0.11</v>
      </c>
      <c r="I251" s="364"/>
      <c r="J251" s="238"/>
      <c r="K251" s="238"/>
      <c r="L251" s="238"/>
    </row>
    <row r="252" spans="1:12" ht="12.75" x14ac:dyDescent="0.2">
      <c r="A252" s="239" t="s">
        <v>615</v>
      </c>
      <c r="B252" s="239" t="s">
        <v>2496</v>
      </c>
      <c r="C252" s="240">
        <v>0.3</v>
      </c>
      <c r="D252" s="241">
        <v>0.80000001192092896</v>
      </c>
      <c r="E252" s="242">
        <v>1.4355207293827554</v>
      </c>
      <c r="F252" s="358">
        <f>ROUND(MUNR[[#This Row],[Vt 2020]],2)</f>
        <v>1.44</v>
      </c>
      <c r="G252" s="358">
        <v>1.67</v>
      </c>
      <c r="H252" s="367">
        <v>2.13</v>
      </c>
      <c r="I252" s="364"/>
      <c r="J252" s="238"/>
      <c r="K252" s="238"/>
      <c r="L252" s="238"/>
    </row>
    <row r="253" spans="1:12" ht="12.75" x14ac:dyDescent="0.2">
      <c r="A253" s="239" t="s">
        <v>501</v>
      </c>
      <c r="B253" s="239" t="s">
        <v>2708</v>
      </c>
      <c r="C253" s="240">
        <v>0.3</v>
      </c>
      <c r="D253" s="241">
        <v>0.80000001192092896</v>
      </c>
      <c r="E253" s="242">
        <v>1.5416267019628558</v>
      </c>
      <c r="F253" s="358">
        <f>ROUND(MUNR[[#This Row],[Vt 2020]],2)</f>
        <v>1.54</v>
      </c>
      <c r="G253" s="358">
        <v>1.82</v>
      </c>
      <c r="H253" s="367">
        <v>2.48</v>
      </c>
      <c r="I253" s="364"/>
      <c r="J253" s="238"/>
      <c r="K253" s="238"/>
      <c r="L253" s="238"/>
    </row>
    <row r="254" spans="1:12" ht="12.75" x14ac:dyDescent="0.2">
      <c r="A254" s="239" t="s">
        <v>573</v>
      </c>
      <c r="B254" s="239" t="s">
        <v>2965</v>
      </c>
      <c r="C254" s="240">
        <v>1</v>
      </c>
      <c r="D254" s="241">
        <v>1</v>
      </c>
      <c r="E254" s="242">
        <v>4.6463140460971646</v>
      </c>
      <c r="F254" s="358">
        <f>ROUND(MUNR[[#This Row],[Vt 2020]],2)</f>
        <v>4.6500000000000004</v>
      </c>
      <c r="G254" s="358">
        <v>4.59</v>
      </c>
      <c r="H254" s="367">
        <v>6.07</v>
      </c>
      <c r="I254" s="364"/>
      <c r="J254" s="238"/>
      <c r="K254" s="238"/>
      <c r="L254" s="238"/>
    </row>
    <row r="255" spans="1:12" ht="12.75" x14ac:dyDescent="0.2">
      <c r="A255" s="239" t="s">
        <v>855</v>
      </c>
      <c r="B255" s="239" t="s">
        <v>2676</v>
      </c>
      <c r="C255" s="240">
        <v>0.3</v>
      </c>
      <c r="D255" s="241">
        <v>0.80000001192092896</v>
      </c>
      <c r="E255" s="242">
        <v>2.2748394923516737</v>
      </c>
      <c r="F255" s="358">
        <f>ROUND(MUNR[[#This Row],[Vt 2020]],2)</f>
        <v>2.27</v>
      </c>
      <c r="G255" s="358">
        <v>2.5099999999999998</v>
      </c>
      <c r="H255" s="367">
        <v>2.87</v>
      </c>
      <c r="I255" s="364"/>
      <c r="J255" s="238"/>
      <c r="K255" s="238"/>
      <c r="L255" s="238"/>
    </row>
    <row r="256" spans="1:12" ht="12.75" x14ac:dyDescent="0.2">
      <c r="A256" s="239" t="s">
        <v>908</v>
      </c>
      <c r="B256" s="239" t="s">
        <v>2766</v>
      </c>
      <c r="C256" s="240">
        <v>0.3</v>
      </c>
      <c r="D256" s="241">
        <v>0.80000001192092896</v>
      </c>
      <c r="E256" s="242">
        <v>8.3463786742761475E-2</v>
      </c>
      <c r="F256" s="358">
        <f>ROUND(MUNR[[#This Row],[Vt 2020]],2)</f>
        <v>0.08</v>
      </c>
      <c r="G256" s="358">
        <v>0.09</v>
      </c>
      <c r="H256" s="367">
        <v>0.11</v>
      </c>
      <c r="I256" s="364"/>
      <c r="J256" s="238"/>
      <c r="K256" s="238"/>
      <c r="L256" s="238"/>
    </row>
    <row r="257" spans="1:12" ht="12.75" x14ac:dyDescent="0.2">
      <c r="A257" s="239" t="s">
        <v>898</v>
      </c>
      <c r="B257" s="239" t="s">
        <v>2106</v>
      </c>
      <c r="C257" s="240">
        <v>2</v>
      </c>
      <c r="D257" s="241">
        <v>2</v>
      </c>
      <c r="E257" s="242">
        <v>162.98141347212285</v>
      </c>
      <c r="F257" s="358">
        <f>ROUND(MUNR[[#This Row],[Vt 2020]],2)</f>
        <v>162.97999999999999</v>
      </c>
      <c r="G257" s="358">
        <v>189.76</v>
      </c>
      <c r="H257" s="367">
        <v>238.52</v>
      </c>
      <c r="I257" s="364"/>
      <c r="J257" s="238"/>
      <c r="K257" s="238"/>
      <c r="L257" s="238"/>
    </row>
    <row r="258" spans="1:12" ht="12.75" x14ac:dyDescent="0.2">
      <c r="A258" s="239" t="s">
        <v>367</v>
      </c>
      <c r="B258" s="239" t="s">
        <v>3216</v>
      </c>
      <c r="C258" s="240">
        <v>0.1</v>
      </c>
      <c r="D258" s="241">
        <v>0.80000001192092896</v>
      </c>
      <c r="E258" s="242">
        <v>1.4667257428571589E-2</v>
      </c>
      <c r="F258" s="358">
        <f>ROUND(MUNR[[#This Row],[Vt 2020]],2)</f>
        <v>0.01</v>
      </c>
      <c r="G258" s="358">
        <v>0.02</v>
      </c>
      <c r="H258" s="242">
        <v>0.02</v>
      </c>
      <c r="I258" s="364"/>
      <c r="J258" s="238"/>
      <c r="K258" s="238"/>
      <c r="L258" s="238"/>
    </row>
    <row r="259" spans="1:12" ht="12.75" x14ac:dyDescent="0.2">
      <c r="A259" s="239" t="s">
        <v>1322</v>
      </c>
      <c r="B259" s="239" t="s">
        <v>2889</v>
      </c>
      <c r="C259" s="240">
        <v>0.3</v>
      </c>
      <c r="D259" s="241">
        <v>0.80000001192092896</v>
      </c>
      <c r="E259" s="242">
        <v>0.15248191790250673</v>
      </c>
      <c r="F259" s="358">
        <f>ROUND(MUNR[[#This Row],[Vt 2020]],2)</f>
        <v>0.15</v>
      </c>
      <c r="G259" s="358">
        <v>0.17</v>
      </c>
      <c r="H259" s="367">
        <v>0.23</v>
      </c>
      <c r="I259" s="364"/>
      <c r="J259" s="238"/>
      <c r="K259" s="238"/>
      <c r="L259" s="238"/>
    </row>
    <row r="260" spans="1:12" ht="12.75" x14ac:dyDescent="0.2">
      <c r="A260" s="239" t="s">
        <v>433</v>
      </c>
      <c r="B260" s="239" t="s">
        <v>2923</v>
      </c>
      <c r="C260" s="240">
        <v>0.3</v>
      </c>
      <c r="D260" s="241">
        <v>0.80000001192092896</v>
      </c>
      <c r="E260" s="242">
        <v>4.5954857879111639E-2</v>
      </c>
      <c r="F260" s="358">
        <f>ROUND(MUNR[[#This Row],[Vt 2020]],2)</f>
        <v>0.05</v>
      </c>
      <c r="G260" s="358">
        <v>0.05</v>
      </c>
      <c r="H260" s="367">
        <v>0.06</v>
      </c>
      <c r="I260" s="364"/>
      <c r="J260" s="238"/>
      <c r="K260" s="238"/>
      <c r="L260" s="238"/>
    </row>
    <row r="261" spans="1:12" ht="12.75" x14ac:dyDescent="0.2">
      <c r="A261" s="239" t="s">
        <v>960</v>
      </c>
      <c r="B261" s="243" t="s">
        <v>2214</v>
      </c>
      <c r="C261" s="240">
        <v>0.3</v>
      </c>
      <c r="D261" s="241">
        <v>0.80000001192092896</v>
      </c>
      <c r="E261" s="244">
        <v>1.0986888324811017</v>
      </c>
      <c r="F261" s="358">
        <f>ROUND(MUNR[[#This Row],[Vt 2020]],2)</f>
        <v>1.1000000000000001</v>
      </c>
      <c r="G261" s="358">
        <v>1.42</v>
      </c>
      <c r="H261" s="367">
        <v>1.79</v>
      </c>
      <c r="I261" s="364"/>
      <c r="J261" s="238"/>
      <c r="K261" s="238"/>
      <c r="L261" s="238"/>
    </row>
    <row r="262" spans="1:12" ht="12.75" x14ac:dyDescent="0.2">
      <c r="A262" s="239" t="s">
        <v>647</v>
      </c>
      <c r="B262" s="243" t="s">
        <v>3249</v>
      </c>
      <c r="C262" s="240">
        <v>0.1</v>
      </c>
      <c r="D262" s="241">
        <v>0.80000001192092896</v>
      </c>
      <c r="E262" s="244">
        <v>8.9707875204420556E-2</v>
      </c>
      <c r="F262" s="358">
        <f>ROUND(MUNR[[#This Row],[Vt 2020]],2)</f>
        <v>0.09</v>
      </c>
      <c r="G262" s="358">
        <v>0.11</v>
      </c>
      <c r="H262" s="367">
        <v>0.11</v>
      </c>
      <c r="I262" s="364"/>
      <c r="J262" s="238"/>
      <c r="K262" s="238"/>
      <c r="L262" s="238"/>
    </row>
    <row r="263" spans="1:12" ht="12.75" x14ac:dyDescent="0.2">
      <c r="A263" s="239" t="s">
        <v>455</v>
      </c>
      <c r="B263" s="239" t="s">
        <v>2917</v>
      </c>
      <c r="C263" s="240">
        <v>0.3</v>
      </c>
      <c r="D263" s="241">
        <v>0.80000001192092896</v>
      </c>
      <c r="E263" s="242">
        <v>2.2805437761079461</v>
      </c>
      <c r="F263" s="358">
        <f>ROUND(MUNR[[#This Row],[Vt 2020]],2)</f>
        <v>2.2799999999999998</v>
      </c>
      <c r="G263" s="358">
        <v>2.34</v>
      </c>
      <c r="H263" s="367">
        <v>2.93</v>
      </c>
      <c r="I263" s="364"/>
      <c r="J263" s="238"/>
      <c r="K263" s="238"/>
      <c r="L263" s="238"/>
    </row>
    <row r="264" spans="1:12" ht="12.75" x14ac:dyDescent="0.2">
      <c r="A264" s="239" t="s">
        <v>578</v>
      </c>
      <c r="B264" s="243" t="s">
        <v>2601</v>
      </c>
      <c r="C264" s="240">
        <v>1</v>
      </c>
      <c r="D264" s="241">
        <v>1</v>
      </c>
      <c r="E264" s="244">
        <v>6.0765590252644088</v>
      </c>
      <c r="F264" s="358">
        <f>ROUND(MUNR[[#This Row],[Vt 2020]],2)</f>
        <v>6.08</v>
      </c>
      <c r="G264" s="358">
        <v>6.43</v>
      </c>
      <c r="H264" s="367">
        <v>7.5</v>
      </c>
      <c r="I264" s="364"/>
      <c r="J264" s="238"/>
      <c r="K264" s="238"/>
      <c r="L264" s="238"/>
    </row>
    <row r="265" spans="1:12" ht="12.75" x14ac:dyDescent="0.2">
      <c r="A265" s="239" t="s">
        <v>292</v>
      </c>
      <c r="B265" s="243" t="s">
        <v>2934</v>
      </c>
      <c r="C265" s="240">
        <v>0.3</v>
      </c>
      <c r="D265" s="241">
        <v>0.80000001192092896</v>
      </c>
      <c r="E265" s="244">
        <v>4.470652500830492</v>
      </c>
      <c r="F265" s="358">
        <f>ROUND(MUNR[[#This Row],[Vt 2020]],2)</f>
        <v>4.47</v>
      </c>
      <c r="G265" s="358">
        <v>5.2</v>
      </c>
      <c r="H265" s="367">
        <v>5.47</v>
      </c>
      <c r="I265" s="364"/>
      <c r="J265" s="238"/>
      <c r="K265" s="238"/>
      <c r="L265" s="238"/>
    </row>
    <row r="266" spans="1:12" ht="12.75" x14ac:dyDescent="0.2">
      <c r="A266" s="239" t="s">
        <v>707</v>
      </c>
      <c r="B266" s="243" t="s">
        <v>2499</v>
      </c>
      <c r="C266" s="240">
        <v>0.3</v>
      </c>
      <c r="D266" s="241">
        <v>0.80000001192092896</v>
      </c>
      <c r="E266" s="244">
        <v>1.4355207293827554</v>
      </c>
      <c r="F266" s="358">
        <f>ROUND(MUNR[[#This Row],[Vt 2020]],2)</f>
        <v>1.44</v>
      </c>
      <c r="G266" s="358">
        <v>1.67</v>
      </c>
      <c r="H266" s="367">
        <v>2.13</v>
      </c>
      <c r="I266" s="364"/>
      <c r="J266" s="238"/>
      <c r="K266" s="238"/>
      <c r="L266" s="238"/>
    </row>
    <row r="267" spans="1:12" ht="12.75" x14ac:dyDescent="0.2">
      <c r="A267" s="239" t="s">
        <v>471</v>
      </c>
      <c r="B267" s="243" t="s">
        <v>2128</v>
      </c>
      <c r="C267" s="240">
        <v>0.3</v>
      </c>
      <c r="D267" s="241">
        <v>0.80000001192092896</v>
      </c>
      <c r="E267" s="244">
        <v>1.7879831532416797</v>
      </c>
      <c r="F267" s="358">
        <f>ROUND(MUNR[[#This Row],[Vt 2020]],2)</f>
        <v>1.79</v>
      </c>
      <c r="G267" s="358">
        <v>1.69</v>
      </c>
      <c r="H267" s="367">
        <v>2.19</v>
      </c>
      <c r="I267" s="364"/>
      <c r="J267" s="238"/>
      <c r="K267" s="238"/>
      <c r="L267" s="238"/>
    </row>
    <row r="268" spans="1:12" ht="12.75" x14ac:dyDescent="0.2">
      <c r="A268" s="239" t="s">
        <v>508</v>
      </c>
      <c r="B268" s="239" t="s">
        <v>2149</v>
      </c>
      <c r="C268" s="240">
        <v>0.3</v>
      </c>
      <c r="D268" s="241">
        <v>0.80000001192092896</v>
      </c>
      <c r="E268" s="242">
        <v>0.47105147728116609</v>
      </c>
      <c r="F268" s="358">
        <f>ROUND(MUNR[[#This Row],[Vt 2020]],2)</f>
        <v>0.47</v>
      </c>
      <c r="G268" s="358">
        <v>0.47</v>
      </c>
      <c r="H268" s="367">
        <v>0.62</v>
      </c>
      <c r="I268" s="364"/>
      <c r="J268" s="238"/>
      <c r="K268" s="238"/>
      <c r="L268" s="238"/>
    </row>
    <row r="269" spans="1:12" ht="12.75" x14ac:dyDescent="0.2">
      <c r="A269" s="239" t="s">
        <v>1034</v>
      </c>
      <c r="B269" s="239" t="s">
        <v>2217</v>
      </c>
      <c r="C269" s="240">
        <v>0.3</v>
      </c>
      <c r="D269" s="241">
        <v>0.80000001192092896</v>
      </c>
      <c r="E269" s="242">
        <v>1.0986888324811017</v>
      </c>
      <c r="F269" s="358">
        <f>ROUND(MUNR[[#This Row],[Vt 2020]],2)</f>
        <v>1.1000000000000001</v>
      </c>
      <c r="G269" s="358">
        <v>1.42</v>
      </c>
      <c r="H269" s="367">
        <v>1.79</v>
      </c>
      <c r="I269" s="364"/>
      <c r="J269" s="238"/>
      <c r="K269" s="238"/>
      <c r="L269" s="238"/>
    </row>
    <row r="270" spans="1:12" ht="12.75" x14ac:dyDescent="0.2">
      <c r="A270" s="239" t="s">
        <v>739</v>
      </c>
      <c r="B270" s="243" t="s">
        <v>3261</v>
      </c>
      <c r="C270" s="240">
        <v>0.1</v>
      </c>
      <c r="D270" s="241">
        <v>0.80000001192092896</v>
      </c>
      <c r="E270" s="244">
        <v>8.9707875204420556E-2</v>
      </c>
      <c r="F270" s="358">
        <f>ROUND(MUNR[[#This Row],[Vt 2020]],2)</f>
        <v>0.09</v>
      </c>
      <c r="G270" s="358">
        <v>0.11</v>
      </c>
      <c r="H270" s="367">
        <v>0.11</v>
      </c>
      <c r="I270" s="364"/>
      <c r="J270" s="238"/>
      <c r="K270" s="238"/>
      <c r="L270" s="238"/>
    </row>
    <row r="271" spans="1:12" ht="12.75" x14ac:dyDescent="0.2">
      <c r="A271" s="239" t="s">
        <v>828</v>
      </c>
      <c r="B271" s="243" t="s">
        <v>3251</v>
      </c>
      <c r="C271" s="240">
        <v>0.1</v>
      </c>
      <c r="D271" s="241">
        <v>0.80000001192092896</v>
      </c>
      <c r="E271" s="244">
        <v>8.9707875204420556E-2</v>
      </c>
      <c r="F271" s="358">
        <f>ROUND(MUNR[[#This Row],[Vt 2020]],2)</f>
        <v>0.09</v>
      </c>
      <c r="G271" s="358">
        <v>0.11</v>
      </c>
      <c r="H271" s="367">
        <v>0.11</v>
      </c>
      <c r="I271" s="364"/>
      <c r="J271" s="238"/>
      <c r="K271" s="238"/>
      <c r="L271" s="238"/>
    </row>
    <row r="272" spans="1:12" ht="12.75" x14ac:dyDescent="0.2">
      <c r="A272" s="239" t="s">
        <v>944</v>
      </c>
      <c r="B272" s="239" t="s">
        <v>2899</v>
      </c>
      <c r="C272" s="240">
        <v>0.3</v>
      </c>
      <c r="D272" s="241">
        <v>0.80000001192092896</v>
      </c>
      <c r="E272" s="242">
        <v>2.501510453441492</v>
      </c>
      <c r="F272" s="358">
        <f>ROUND(MUNR[[#This Row],[Vt 2020]],2)</f>
        <v>2.5</v>
      </c>
      <c r="G272" s="358">
        <v>3.21</v>
      </c>
      <c r="H272" s="367">
        <v>4.47</v>
      </c>
      <c r="I272" s="364"/>
      <c r="J272" s="238"/>
      <c r="K272" s="238"/>
      <c r="L272" s="238"/>
    </row>
    <row r="273" spans="1:12" ht="12.75" x14ac:dyDescent="0.2">
      <c r="A273" s="239" t="s">
        <v>545</v>
      </c>
      <c r="B273" s="239" t="s">
        <v>2336</v>
      </c>
      <c r="C273" s="240">
        <v>0.3</v>
      </c>
      <c r="D273" s="241">
        <v>0.80000001192092896</v>
      </c>
      <c r="E273" s="242">
        <v>0.83750345694217521</v>
      </c>
      <c r="F273" s="358">
        <f>ROUND(MUNR[[#This Row],[Vt 2020]],2)</f>
        <v>0.84</v>
      </c>
      <c r="G273" s="358">
        <v>1.03</v>
      </c>
      <c r="H273" s="367">
        <v>1.31</v>
      </c>
      <c r="I273" s="364"/>
      <c r="J273" s="238"/>
      <c r="K273" s="238"/>
      <c r="L273" s="238"/>
    </row>
    <row r="274" spans="1:12" ht="12.75" x14ac:dyDescent="0.2">
      <c r="A274" s="239" t="s">
        <v>375</v>
      </c>
      <c r="B274" s="243" t="s">
        <v>2997</v>
      </c>
      <c r="C274" s="240">
        <v>0.3</v>
      </c>
      <c r="D274" s="241">
        <v>0.80000001192092896</v>
      </c>
      <c r="E274" s="244">
        <v>0.45491142361788206</v>
      </c>
      <c r="F274" s="358">
        <f>ROUND(MUNR[[#This Row],[Vt 2020]],2)</f>
        <v>0.45</v>
      </c>
      <c r="G274" s="358">
        <v>0.52</v>
      </c>
      <c r="H274" s="367">
        <v>0.62</v>
      </c>
      <c r="I274" s="364"/>
      <c r="J274" s="238"/>
      <c r="K274" s="238"/>
      <c r="L274" s="238"/>
    </row>
    <row r="275" spans="1:12" ht="12.75" x14ac:dyDescent="0.2">
      <c r="A275" s="239" t="s">
        <v>720</v>
      </c>
      <c r="B275" s="243" t="s">
        <v>2625</v>
      </c>
      <c r="C275" s="240">
        <v>2</v>
      </c>
      <c r="D275" s="241">
        <v>2</v>
      </c>
      <c r="E275" s="244">
        <v>15.780678403248567</v>
      </c>
      <c r="F275" s="358">
        <f>ROUND(MUNR[[#This Row],[Vt 2020]],2)</f>
        <v>15.78</v>
      </c>
      <c r="G275" s="358">
        <v>17.25</v>
      </c>
      <c r="H275" s="367">
        <v>22.52</v>
      </c>
      <c r="I275" s="364"/>
      <c r="J275" s="238"/>
      <c r="K275" s="238"/>
      <c r="L275" s="238"/>
    </row>
    <row r="276" spans="1:12" ht="12.75" x14ac:dyDescent="0.2">
      <c r="A276" s="239" t="s">
        <v>339</v>
      </c>
      <c r="B276" s="239" t="s">
        <v>2284</v>
      </c>
      <c r="C276" s="240">
        <v>1.2</v>
      </c>
      <c r="D276" s="241">
        <v>1.3999999761581421</v>
      </c>
      <c r="E276" s="242">
        <v>18.985016957781884</v>
      </c>
      <c r="F276" s="358">
        <f>ROUND(MUNR[[#This Row],[Vt 2020]],2)</f>
        <v>18.989999999999998</v>
      </c>
      <c r="G276" s="358">
        <v>23.29</v>
      </c>
      <c r="H276" s="367">
        <v>29.69</v>
      </c>
      <c r="I276" s="364"/>
      <c r="J276" s="238"/>
      <c r="K276" s="238"/>
      <c r="L276" s="238"/>
    </row>
    <row r="277" spans="1:12" ht="12.75" x14ac:dyDescent="0.2">
      <c r="A277" s="239" t="s">
        <v>370</v>
      </c>
      <c r="B277" s="243" t="s">
        <v>2686</v>
      </c>
      <c r="C277" s="240">
        <v>0.3</v>
      </c>
      <c r="D277" s="241">
        <v>0.80000001192092896</v>
      </c>
      <c r="E277" s="244">
        <v>0.36379295628285874</v>
      </c>
      <c r="F277" s="358">
        <f>ROUND(MUNR[[#This Row],[Vt 2020]],2)</f>
        <v>0.36</v>
      </c>
      <c r="G277" s="358">
        <v>0.46</v>
      </c>
      <c r="H277" s="367">
        <v>0.59</v>
      </c>
      <c r="I277" s="364"/>
      <c r="J277" s="238"/>
      <c r="K277" s="238"/>
      <c r="L277" s="238"/>
    </row>
    <row r="278" spans="1:12" ht="12.75" x14ac:dyDescent="0.2">
      <c r="A278" s="239" t="s">
        <v>986</v>
      </c>
      <c r="B278" s="243" t="s">
        <v>3239</v>
      </c>
      <c r="C278" s="240">
        <v>0.1</v>
      </c>
      <c r="D278" s="241">
        <v>0.80000001192092896</v>
      </c>
      <c r="E278" s="244">
        <v>2.0199272974374745E-2</v>
      </c>
      <c r="F278" s="358">
        <f>ROUND(MUNR[[#This Row],[Vt 2020]],2)</f>
        <v>0.02</v>
      </c>
      <c r="G278" s="358">
        <v>0.02</v>
      </c>
      <c r="H278" s="367">
        <v>0.02</v>
      </c>
      <c r="I278" s="364"/>
      <c r="J278" s="238"/>
      <c r="K278" s="238"/>
      <c r="L278" s="238"/>
    </row>
    <row r="279" spans="1:12" ht="12.75" x14ac:dyDescent="0.2">
      <c r="A279" s="239" t="s">
        <v>681</v>
      </c>
      <c r="B279" s="239" t="s">
        <v>3076</v>
      </c>
      <c r="C279" s="240">
        <v>0.3</v>
      </c>
      <c r="D279" s="241">
        <v>0.80000001192092896</v>
      </c>
      <c r="E279" s="242">
        <v>5.8486822578776722E-2</v>
      </c>
      <c r="F279" s="358">
        <f>ROUND(MUNR[[#This Row],[Vt 2020]],2)</f>
        <v>0.06</v>
      </c>
      <c r="G279" s="358">
        <v>7.0000000000000007E-2</v>
      </c>
      <c r="H279" s="242">
        <v>7.0000000000000007E-2</v>
      </c>
      <c r="I279" s="364"/>
      <c r="J279" s="238"/>
      <c r="K279" s="238"/>
      <c r="L279" s="238"/>
    </row>
    <row r="280" spans="1:12" ht="12.75" x14ac:dyDescent="0.2">
      <c r="A280" s="239" t="s">
        <v>1058</v>
      </c>
      <c r="B280" s="239" t="s">
        <v>3236</v>
      </c>
      <c r="C280" s="240">
        <v>0.1</v>
      </c>
      <c r="D280" s="241">
        <v>0.80000001192092896</v>
      </c>
      <c r="E280" s="242">
        <v>2.0199272974374745E-2</v>
      </c>
      <c r="F280" s="358">
        <f>ROUND(MUNR[[#This Row],[Vt 2020]],2)</f>
        <v>0.02</v>
      </c>
      <c r="G280" s="358">
        <v>0.02</v>
      </c>
      <c r="H280" s="367">
        <v>0.02</v>
      </c>
      <c r="I280" s="364"/>
      <c r="J280" s="238"/>
      <c r="K280" s="238"/>
      <c r="L280" s="238"/>
    </row>
    <row r="281" spans="1:12" ht="12.75" x14ac:dyDescent="0.2">
      <c r="A281" s="239" t="s">
        <v>371</v>
      </c>
      <c r="B281" s="239" t="s">
        <v>2809</v>
      </c>
      <c r="C281" s="240">
        <v>0.3</v>
      </c>
      <c r="D281" s="241">
        <v>0.80000001192092896</v>
      </c>
      <c r="E281" s="242">
        <v>2.7708763150235121</v>
      </c>
      <c r="F281" s="358">
        <f>ROUND(MUNR[[#This Row],[Vt 2020]],2)</f>
        <v>2.77</v>
      </c>
      <c r="G281" s="358">
        <v>2.72</v>
      </c>
      <c r="H281" s="367">
        <v>2.92</v>
      </c>
      <c r="I281" s="364"/>
      <c r="J281" s="238"/>
      <c r="K281" s="238"/>
      <c r="L281" s="238"/>
    </row>
    <row r="282" spans="1:12" ht="12.75" x14ac:dyDescent="0.2">
      <c r="A282" s="239" t="s">
        <v>526</v>
      </c>
      <c r="B282" s="243" t="s">
        <v>2922</v>
      </c>
      <c r="C282" s="240">
        <v>0.3</v>
      </c>
      <c r="D282" s="241">
        <v>0.80000001192092896</v>
      </c>
      <c r="E282" s="244">
        <v>4.5954857879111639E-2</v>
      </c>
      <c r="F282" s="358">
        <f>ROUND(MUNR[[#This Row],[Vt 2020]],2)</f>
        <v>0.05</v>
      </c>
      <c r="G282" s="358">
        <v>0.05</v>
      </c>
      <c r="H282" s="367">
        <v>0.06</v>
      </c>
      <c r="I282" s="364"/>
      <c r="J282" s="238"/>
      <c r="K282" s="238"/>
      <c r="L282" s="238"/>
    </row>
    <row r="283" spans="1:12" ht="12.75" x14ac:dyDescent="0.2">
      <c r="A283" s="239" t="s">
        <v>417</v>
      </c>
      <c r="B283" s="243" t="s">
        <v>2613</v>
      </c>
      <c r="C283" s="240">
        <v>1</v>
      </c>
      <c r="D283" s="241">
        <v>1</v>
      </c>
      <c r="E283" s="244">
        <v>0.48110245866678447</v>
      </c>
      <c r="F283" s="358">
        <f>ROUND(MUNR[[#This Row],[Vt 2020]],2)</f>
        <v>0.48</v>
      </c>
      <c r="G283" s="358">
        <v>0.65</v>
      </c>
      <c r="H283" s="367">
        <v>0.78</v>
      </c>
      <c r="I283" s="364"/>
      <c r="J283" s="238"/>
      <c r="K283" s="238"/>
      <c r="L283" s="238"/>
    </row>
    <row r="284" spans="1:12" ht="12.75" x14ac:dyDescent="0.2">
      <c r="A284" s="239" t="s">
        <v>575</v>
      </c>
      <c r="B284" s="239" t="s">
        <v>3015</v>
      </c>
      <c r="C284" s="240">
        <v>1.2</v>
      </c>
      <c r="D284" s="241">
        <v>1.3999999761581421</v>
      </c>
      <c r="E284" s="242">
        <v>4.5863066068779936</v>
      </c>
      <c r="F284" s="358">
        <f>ROUND(MUNR[[#This Row],[Vt 2020]],2)</f>
        <v>4.59</v>
      </c>
      <c r="G284" s="358">
        <v>4.7699999999999996</v>
      </c>
      <c r="H284" s="367">
        <v>5.34</v>
      </c>
      <c r="I284" s="364"/>
      <c r="J284" s="238"/>
      <c r="K284" s="238"/>
      <c r="L284" s="238"/>
    </row>
    <row r="285" spans="1:12" ht="12.75" x14ac:dyDescent="0.2">
      <c r="A285" s="239" t="s">
        <v>1102</v>
      </c>
      <c r="B285" s="239" t="s">
        <v>2215</v>
      </c>
      <c r="C285" s="240">
        <v>0.3</v>
      </c>
      <c r="D285" s="241">
        <v>0.80000001192092896</v>
      </c>
      <c r="E285" s="242">
        <v>1.0986888324811017</v>
      </c>
      <c r="F285" s="358">
        <f>ROUND(MUNR[[#This Row],[Vt 2020]],2)</f>
        <v>1.1000000000000001</v>
      </c>
      <c r="G285" s="358">
        <v>1.42</v>
      </c>
      <c r="H285" s="367">
        <v>1.79</v>
      </c>
      <c r="I285" s="364"/>
      <c r="J285" s="238"/>
      <c r="K285" s="238"/>
      <c r="L285" s="238"/>
    </row>
    <row r="286" spans="1:12" ht="12.75" x14ac:dyDescent="0.2">
      <c r="A286" s="239" t="s">
        <v>824</v>
      </c>
      <c r="B286" s="243" t="s">
        <v>3080</v>
      </c>
      <c r="C286" s="240">
        <v>0.3</v>
      </c>
      <c r="D286" s="241">
        <v>0.80000001192092896</v>
      </c>
      <c r="E286" s="244">
        <v>0.53850341414335567</v>
      </c>
      <c r="F286" s="358">
        <f>ROUND(MUNR[[#This Row],[Vt 2020]],2)</f>
        <v>0.54</v>
      </c>
      <c r="G286" s="358">
        <v>0.66</v>
      </c>
      <c r="H286" s="367">
        <v>0.67</v>
      </c>
      <c r="I286" s="364"/>
      <c r="J286" s="238"/>
      <c r="K286" s="238"/>
      <c r="L286" s="238"/>
    </row>
    <row r="287" spans="1:12" ht="12.75" x14ac:dyDescent="0.2">
      <c r="A287" s="239" t="s">
        <v>906</v>
      </c>
      <c r="B287" s="239" t="s">
        <v>3086</v>
      </c>
      <c r="C287" s="240">
        <v>0.3</v>
      </c>
      <c r="D287" s="241">
        <v>0.80000001192092896</v>
      </c>
      <c r="E287" s="242">
        <v>0.53850341414335567</v>
      </c>
      <c r="F287" s="358">
        <f>ROUND(MUNR[[#This Row],[Vt 2020]],2)</f>
        <v>0.54</v>
      </c>
      <c r="G287" s="358">
        <v>0.66</v>
      </c>
      <c r="H287" s="367">
        <v>0.67</v>
      </c>
      <c r="I287" s="364"/>
      <c r="J287" s="238"/>
      <c r="K287" s="238"/>
      <c r="L287" s="238"/>
    </row>
    <row r="288" spans="1:12" ht="12.75" x14ac:dyDescent="0.2">
      <c r="A288" s="239" t="s">
        <v>797</v>
      </c>
      <c r="B288" s="239" t="s">
        <v>2510</v>
      </c>
      <c r="C288" s="240">
        <v>0.3</v>
      </c>
      <c r="D288" s="241">
        <v>0.80000001192092896</v>
      </c>
      <c r="E288" s="242">
        <v>1.4355207293827554</v>
      </c>
      <c r="F288" s="358">
        <f>ROUND(MUNR[[#This Row],[Vt 2020]],2)</f>
        <v>1.44</v>
      </c>
      <c r="G288" s="358">
        <v>1.67</v>
      </c>
      <c r="H288" s="367">
        <v>2.13</v>
      </c>
      <c r="I288" s="364"/>
      <c r="J288" s="238"/>
      <c r="K288" s="238"/>
      <c r="L288" s="238"/>
    </row>
    <row r="289" spans="1:12" ht="12.75" x14ac:dyDescent="0.2">
      <c r="A289" s="239" t="s">
        <v>465</v>
      </c>
      <c r="B289" s="243" t="s">
        <v>2690</v>
      </c>
      <c r="C289" s="240">
        <v>0.3</v>
      </c>
      <c r="D289" s="241">
        <v>0.80000001192092896</v>
      </c>
      <c r="E289" s="244">
        <v>0.36379295628285874</v>
      </c>
      <c r="F289" s="358">
        <f>ROUND(MUNR[[#This Row],[Vt 2020]],2)</f>
        <v>0.36</v>
      </c>
      <c r="G289" s="358">
        <v>0.46</v>
      </c>
      <c r="H289" s="367">
        <v>0.59</v>
      </c>
      <c r="I289" s="364"/>
      <c r="J289" s="238"/>
      <c r="K289" s="238"/>
      <c r="L289" s="238"/>
    </row>
    <row r="290" spans="1:12" ht="12.75" x14ac:dyDescent="0.2">
      <c r="A290" s="239" t="s">
        <v>556</v>
      </c>
      <c r="B290" s="239" t="s">
        <v>2457</v>
      </c>
      <c r="C290" s="240">
        <v>0.3</v>
      </c>
      <c r="D290" s="241">
        <v>0.80000001192092896</v>
      </c>
      <c r="E290" s="242">
        <v>1.5247026595822426</v>
      </c>
      <c r="F290" s="358">
        <f>ROUND(MUNR[[#This Row],[Vt 2020]],2)</f>
        <v>1.52</v>
      </c>
      <c r="G290" s="358">
        <v>1.73</v>
      </c>
      <c r="H290" s="367">
        <v>1.88</v>
      </c>
      <c r="I290" s="364"/>
      <c r="J290" s="238"/>
      <c r="K290" s="238"/>
      <c r="L290" s="238"/>
    </row>
    <row r="291" spans="1:12" ht="12.75" x14ac:dyDescent="0.2">
      <c r="A291" s="239" t="s">
        <v>548</v>
      </c>
      <c r="B291" s="239" t="s">
        <v>2921</v>
      </c>
      <c r="C291" s="240">
        <v>0.3</v>
      </c>
      <c r="D291" s="241">
        <v>0.80000001192092896</v>
      </c>
      <c r="E291" s="242">
        <v>2.2805437761079461</v>
      </c>
      <c r="F291" s="358">
        <f>ROUND(MUNR[[#This Row],[Vt 2020]],2)</f>
        <v>2.2799999999999998</v>
      </c>
      <c r="G291" s="358">
        <v>2.34</v>
      </c>
      <c r="H291" s="367">
        <v>2.93</v>
      </c>
      <c r="I291" s="364"/>
      <c r="J291" s="238"/>
      <c r="K291" s="238"/>
      <c r="L291" s="238"/>
    </row>
    <row r="292" spans="1:12" ht="12.75" x14ac:dyDescent="0.2">
      <c r="A292" s="239" t="s">
        <v>585</v>
      </c>
      <c r="B292" s="239" t="s">
        <v>2433</v>
      </c>
      <c r="C292" s="240">
        <v>0.3</v>
      </c>
      <c r="D292" s="241">
        <v>0.80000001192092896</v>
      </c>
      <c r="E292" s="242">
        <v>0.13623203110458548</v>
      </c>
      <c r="F292" s="358">
        <f>ROUND(MUNR[[#This Row],[Vt 2020]],2)</f>
        <v>0.14000000000000001</v>
      </c>
      <c r="G292" s="358">
        <v>0.16</v>
      </c>
      <c r="H292" s="367">
        <v>0.27</v>
      </c>
      <c r="I292" s="364"/>
      <c r="J292" s="238"/>
      <c r="K292" s="238"/>
      <c r="L292" s="238"/>
    </row>
    <row r="293" spans="1:12" ht="12.75" x14ac:dyDescent="0.2">
      <c r="A293" s="239" t="s">
        <v>649</v>
      </c>
      <c r="B293" s="239" t="s">
        <v>2460</v>
      </c>
      <c r="C293" s="240">
        <v>0.3</v>
      </c>
      <c r="D293" s="241">
        <v>0.80000001192092896</v>
      </c>
      <c r="E293" s="242">
        <v>1.5247026595822426</v>
      </c>
      <c r="F293" s="358">
        <f>ROUND(MUNR[[#This Row],[Vt 2020]],2)</f>
        <v>1.52</v>
      </c>
      <c r="G293" s="358">
        <v>1.73</v>
      </c>
      <c r="H293" s="367">
        <v>1.88</v>
      </c>
      <c r="I293" s="364"/>
      <c r="J293" s="238"/>
      <c r="K293" s="238"/>
      <c r="L293" s="238"/>
    </row>
    <row r="294" spans="1:12" ht="12.75" x14ac:dyDescent="0.2">
      <c r="A294" s="239" t="s">
        <v>523</v>
      </c>
      <c r="B294" s="239" t="s">
        <v>2352</v>
      </c>
      <c r="C294" s="240">
        <v>0.3</v>
      </c>
      <c r="D294" s="241">
        <v>0.80000001192092896</v>
      </c>
      <c r="E294" s="242">
        <v>2.9638858328384154</v>
      </c>
      <c r="F294" s="358">
        <f>ROUND(MUNR[[#This Row],[Vt 2020]],2)</f>
        <v>2.96</v>
      </c>
      <c r="G294" s="358">
        <v>3.49</v>
      </c>
      <c r="H294" s="367">
        <v>4.4800000000000004</v>
      </c>
      <c r="I294" s="364"/>
      <c r="J294" s="238"/>
      <c r="K294" s="238"/>
      <c r="L294" s="238"/>
    </row>
    <row r="295" spans="1:12" ht="12.75" x14ac:dyDescent="0.2">
      <c r="A295" s="239" t="s">
        <v>883</v>
      </c>
      <c r="B295" s="239" t="s">
        <v>2512</v>
      </c>
      <c r="C295" s="240">
        <v>0.3</v>
      </c>
      <c r="D295" s="241">
        <v>0.80000001192092896</v>
      </c>
      <c r="E295" s="242">
        <v>1.4355207293827554</v>
      </c>
      <c r="F295" s="358">
        <f>ROUND(MUNR[[#This Row],[Vt 2020]],2)</f>
        <v>1.44</v>
      </c>
      <c r="G295" s="358">
        <v>1.67</v>
      </c>
      <c r="H295" s="367">
        <v>2.13</v>
      </c>
      <c r="I295" s="364"/>
      <c r="J295" s="238"/>
      <c r="K295" s="238"/>
      <c r="L295" s="238"/>
    </row>
    <row r="296" spans="1:12" ht="12.75" x14ac:dyDescent="0.2">
      <c r="A296" s="239" t="s">
        <v>380</v>
      </c>
      <c r="B296" s="243" t="s">
        <v>2581</v>
      </c>
      <c r="C296" s="240">
        <v>1</v>
      </c>
      <c r="D296" s="241">
        <v>0.80000001192092896</v>
      </c>
      <c r="E296" s="244">
        <v>2.5440085894033846</v>
      </c>
      <c r="F296" s="358">
        <f>ROUND(MUNR[[#This Row],[Vt 2020]],2)</f>
        <v>2.54</v>
      </c>
      <c r="G296" s="358">
        <v>8.9700000000000006</v>
      </c>
      <c r="H296" s="367">
        <v>10.08</v>
      </c>
      <c r="I296" s="364"/>
      <c r="J296" s="238"/>
      <c r="K296" s="238"/>
      <c r="L296" s="238"/>
    </row>
    <row r="297" spans="1:12" ht="12.75" x14ac:dyDescent="0.2">
      <c r="A297" s="239" t="s">
        <v>570</v>
      </c>
      <c r="B297" s="239" t="s">
        <v>2478</v>
      </c>
      <c r="C297" s="240">
        <v>0.3</v>
      </c>
      <c r="D297" s="241">
        <v>0.80000001192092896</v>
      </c>
      <c r="E297" s="242">
        <v>3.6013776932655941</v>
      </c>
      <c r="F297" s="358">
        <f>ROUND(MUNR[[#This Row],[Vt 2020]],2)</f>
        <v>3.6</v>
      </c>
      <c r="G297" s="358">
        <v>7.37</v>
      </c>
      <c r="H297" s="367">
        <v>8.59</v>
      </c>
      <c r="I297" s="364"/>
      <c r="J297" s="238"/>
      <c r="K297" s="238"/>
      <c r="L297" s="238"/>
    </row>
    <row r="298" spans="1:12" ht="12.75" x14ac:dyDescent="0.2">
      <c r="A298" s="239" t="s">
        <v>269</v>
      </c>
      <c r="B298" s="239" t="s">
        <v>2648</v>
      </c>
      <c r="C298" s="240">
        <v>0.3</v>
      </c>
      <c r="D298" s="241">
        <v>0.80000001192092896</v>
      </c>
      <c r="E298" s="242">
        <v>0.54678524540747719</v>
      </c>
      <c r="F298" s="358">
        <f>ROUND(MUNR[[#This Row],[Vt 2020]],2)</f>
        <v>0.55000000000000004</v>
      </c>
      <c r="G298" s="358">
        <v>0.64</v>
      </c>
      <c r="H298" s="367">
        <v>0.82</v>
      </c>
      <c r="I298" s="364"/>
      <c r="J298" s="238"/>
      <c r="K298" s="238"/>
      <c r="L298" s="238"/>
    </row>
    <row r="299" spans="1:12" ht="12.75" x14ac:dyDescent="0.2">
      <c r="A299" s="239" t="s">
        <v>641</v>
      </c>
      <c r="B299" s="239" t="s">
        <v>2911</v>
      </c>
      <c r="C299" s="240">
        <v>0.3</v>
      </c>
      <c r="D299" s="241">
        <v>0.80000001192092896</v>
      </c>
      <c r="E299" s="242">
        <v>2.2805437761079461</v>
      </c>
      <c r="F299" s="358">
        <f>ROUND(MUNR[[#This Row],[Vt 2020]],2)</f>
        <v>2.2799999999999998</v>
      </c>
      <c r="G299" s="358">
        <v>2.34</v>
      </c>
      <c r="H299" s="367">
        <v>2.93</v>
      </c>
      <c r="I299" s="364"/>
      <c r="J299" s="238"/>
      <c r="K299" s="238"/>
      <c r="L299" s="238"/>
    </row>
    <row r="300" spans="1:12" ht="12.75" x14ac:dyDescent="0.2">
      <c r="A300" s="239" t="s">
        <v>616</v>
      </c>
      <c r="B300" s="243" t="s">
        <v>2361</v>
      </c>
      <c r="C300" s="240">
        <v>0.3</v>
      </c>
      <c r="D300" s="241">
        <v>0.80000001192092896</v>
      </c>
      <c r="E300" s="244">
        <v>2.9638858328384154</v>
      </c>
      <c r="F300" s="358">
        <f>ROUND(MUNR[[#This Row],[Vt 2020]],2)</f>
        <v>2.96</v>
      </c>
      <c r="G300" s="358">
        <v>3.49</v>
      </c>
      <c r="H300" s="367">
        <v>4.4800000000000004</v>
      </c>
      <c r="I300" s="364"/>
      <c r="J300" s="238"/>
      <c r="K300" s="238"/>
      <c r="L300" s="238"/>
    </row>
    <row r="301" spans="1:12" ht="12.75" x14ac:dyDescent="0.2">
      <c r="A301" s="239" t="s">
        <v>1260</v>
      </c>
      <c r="B301" s="243" t="s">
        <v>2726</v>
      </c>
      <c r="C301" s="240">
        <v>1</v>
      </c>
      <c r="D301" s="241">
        <v>1</v>
      </c>
      <c r="E301" s="244">
        <v>2.4470847181933126</v>
      </c>
      <c r="F301" s="358">
        <f>ROUND(MUNR[[#This Row],[Vt 2020]],2)</f>
        <v>2.4500000000000002</v>
      </c>
      <c r="G301" s="358">
        <v>2.91</v>
      </c>
      <c r="H301" s="367">
        <v>4.0599999999999996</v>
      </c>
      <c r="I301" s="364"/>
      <c r="J301" s="238"/>
      <c r="K301" s="238"/>
      <c r="L301" s="238"/>
    </row>
    <row r="302" spans="1:12" ht="12.75" x14ac:dyDescent="0.2">
      <c r="A302" s="239" t="s">
        <v>790</v>
      </c>
      <c r="B302" s="243" t="s">
        <v>2565</v>
      </c>
      <c r="C302" s="240">
        <v>0.3</v>
      </c>
      <c r="D302" s="241">
        <v>0.80000001192092896</v>
      </c>
      <c r="E302" s="244">
        <v>0.1716236823885747</v>
      </c>
      <c r="F302" s="358">
        <f>ROUND(MUNR[[#This Row],[Vt 2020]],2)</f>
        <v>0.17</v>
      </c>
      <c r="G302" s="358">
        <v>0.2</v>
      </c>
      <c r="H302" s="367">
        <v>0.26</v>
      </c>
      <c r="I302" s="364"/>
      <c r="J302" s="238"/>
      <c r="K302" s="238"/>
      <c r="L302" s="238"/>
    </row>
    <row r="303" spans="1:12" ht="12.75" x14ac:dyDescent="0.2">
      <c r="A303" s="239" t="s">
        <v>741</v>
      </c>
      <c r="B303" s="239" t="s">
        <v>2455</v>
      </c>
      <c r="C303" s="240">
        <v>0.3</v>
      </c>
      <c r="D303" s="241">
        <v>0.80000001192092896</v>
      </c>
      <c r="E303" s="242">
        <v>1.5247026595822426</v>
      </c>
      <c r="F303" s="358">
        <f>ROUND(MUNR[[#This Row],[Vt 2020]],2)</f>
        <v>1.52</v>
      </c>
      <c r="G303" s="358">
        <v>1.73</v>
      </c>
      <c r="H303" s="367">
        <v>1.88</v>
      </c>
      <c r="I303" s="364"/>
      <c r="J303" s="238"/>
      <c r="K303" s="238"/>
      <c r="L303" s="238"/>
    </row>
    <row r="304" spans="1:12" ht="12.75" x14ac:dyDescent="0.2">
      <c r="A304" s="239" t="s">
        <v>910</v>
      </c>
      <c r="B304" s="239" t="s">
        <v>3260</v>
      </c>
      <c r="C304" s="240">
        <v>0.1</v>
      </c>
      <c r="D304" s="241">
        <v>0.80000001192092896</v>
      </c>
      <c r="E304" s="242">
        <v>8.9707875204420556E-2</v>
      </c>
      <c r="F304" s="358">
        <f>ROUND(MUNR[[#This Row],[Vt 2020]],2)</f>
        <v>0.09</v>
      </c>
      <c r="G304" s="358">
        <v>0.11</v>
      </c>
      <c r="H304" s="367">
        <v>0.11</v>
      </c>
      <c r="I304" s="364"/>
      <c r="J304" s="238"/>
      <c r="K304" s="238"/>
      <c r="L304" s="238"/>
    </row>
    <row r="305" spans="1:12" ht="12.75" x14ac:dyDescent="0.2">
      <c r="A305" s="239" t="s">
        <v>475</v>
      </c>
      <c r="B305" s="239" t="s">
        <v>2576</v>
      </c>
      <c r="C305" s="240">
        <v>0.3</v>
      </c>
      <c r="D305" s="241">
        <v>0.80000001192092896</v>
      </c>
      <c r="E305" s="242">
        <v>2.5440085894033846</v>
      </c>
      <c r="F305" s="358">
        <f>ROUND(MUNR[[#This Row],[Vt 2020]],2)</f>
        <v>2.54</v>
      </c>
      <c r="G305" s="358">
        <v>8.9700000000000006</v>
      </c>
      <c r="H305" s="367">
        <v>10.08</v>
      </c>
      <c r="I305" s="364"/>
      <c r="J305" s="238"/>
      <c r="K305" s="238"/>
      <c r="L305" s="238"/>
    </row>
    <row r="306" spans="1:12" ht="12.75" x14ac:dyDescent="0.2">
      <c r="A306" s="239" t="s">
        <v>961</v>
      </c>
      <c r="B306" s="243" t="s">
        <v>2513</v>
      </c>
      <c r="C306" s="240">
        <v>0.3</v>
      </c>
      <c r="D306" s="241">
        <v>0.80000001192092896</v>
      </c>
      <c r="E306" s="244">
        <v>1.4355207293827554</v>
      </c>
      <c r="F306" s="358">
        <f>ROUND(MUNR[[#This Row],[Vt 2020]],2)</f>
        <v>1.44</v>
      </c>
      <c r="G306" s="358">
        <v>1.67</v>
      </c>
      <c r="H306" s="367">
        <v>2.13</v>
      </c>
      <c r="I306" s="364"/>
      <c r="J306" s="238"/>
      <c r="K306" s="238"/>
      <c r="L306" s="238"/>
    </row>
    <row r="307" spans="1:12" ht="12.75" x14ac:dyDescent="0.2">
      <c r="A307" s="239" t="s">
        <v>568</v>
      </c>
      <c r="B307" s="243" t="s">
        <v>2585</v>
      </c>
      <c r="C307" s="240">
        <v>1</v>
      </c>
      <c r="D307" s="241">
        <v>0.80000001192092896</v>
      </c>
      <c r="E307" s="244">
        <v>2.5440085894033846</v>
      </c>
      <c r="F307" s="358">
        <f>ROUND(MUNR[[#This Row],[Vt 2020]],2)</f>
        <v>2.54</v>
      </c>
      <c r="G307" s="358">
        <v>8.9700000000000006</v>
      </c>
      <c r="H307" s="367">
        <v>10.08</v>
      </c>
      <c r="I307" s="364"/>
      <c r="J307" s="238"/>
      <c r="K307" s="238"/>
      <c r="L307" s="238"/>
    </row>
    <row r="308" spans="1:12" ht="12.75" x14ac:dyDescent="0.2">
      <c r="A308" s="239" t="s">
        <v>1035</v>
      </c>
      <c r="B308" s="243" t="s">
        <v>2515</v>
      </c>
      <c r="C308" s="240">
        <v>0.3</v>
      </c>
      <c r="D308" s="241">
        <v>0.80000001192092896</v>
      </c>
      <c r="E308" s="244">
        <v>1.4355207293827554</v>
      </c>
      <c r="F308" s="358">
        <f>ROUND(MUNR[[#This Row],[Vt 2020]],2)</f>
        <v>1.44</v>
      </c>
      <c r="G308" s="358">
        <v>1.67</v>
      </c>
      <c r="H308" s="367">
        <v>2.13</v>
      </c>
      <c r="I308" s="364"/>
      <c r="J308" s="238"/>
      <c r="K308" s="238"/>
      <c r="L308" s="238"/>
    </row>
    <row r="309" spans="1:12" ht="12.75" x14ac:dyDescent="0.2">
      <c r="A309" s="239" t="s">
        <v>1103</v>
      </c>
      <c r="B309" s="243" t="s">
        <v>2509</v>
      </c>
      <c r="C309" s="240">
        <v>0.3</v>
      </c>
      <c r="D309" s="241">
        <v>0.80000001192092896</v>
      </c>
      <c r="E309" s="244">
        <v>1.4355207293827554</v>
      </c>
      <c r="F309" s="358">
        <f>ROUND(MUNR[[#This Row],[Vt 2020]],2)</f>
        <v>1.44</v>
      </c>
      <c r="G309" s="358">
        <v>1.67</v>
      </c>
      <c r="H309" s="367">
        <v>2.13</v>
      </c>
      <c r="I309" s="364"/>
      <c r="J309" s="238"/>
      <c r="K309" s="238"/>
      <c r="L309" s="238"/>
    </row>
    <row r="310" spans="1:12" ht="12.75" x14ac:dyDescent="0.2">
      <c r="A310" s="239" t="s">
        <v>562</v>
      </c>
      <c r="B310" s="239" t="s">
        <v>2750</v>
      </c>
      <c r="C310" s="240">
        <v>0.3</v>
      </c>
      <c r="D310" s="241">
        <v>0.80000001192092896</v>
      </c>
      <c r="E310" s="242">
        <v>0.47940152986056278</v>
      </c>
      <c r="F310" s="358">
        <f>ROUND(MUNR[[#This Row],[Vt 2020]],2)</f>
        <v>0.48</v>
      </c>
      <c r="G310" s="358">
        <v>0.59</v>
      </c>
      <c r="H310" s="367">
        <v>0.99</v>
      </c>
      <c r="I310" s="364"/>
      <c r="J310" s="238"/>
      <c r="K310" s="238"/>
      <c r="L310" s="238"/>
    </row>
    <row r="311" spans="1:12" ht="12.75" x14ac:dyDescent="0.2">
      <c r="A311" s="239" t="s">
        <v>876</v>
      </c>
      <c r="B311" s="239" t="s">
        <v>2562</v>
      </c>
      <c r="C311" s="240">
        <v>0.3</v>
      </c>
      <c r="D311" s="241">
        <v>0.80000001192092896</v>
      </c>
      <c r="E311" s="242">
        <v>0.1716236823885747</v>
      </c>
      <c r="F311" s="358">
        <f>ROUND(MUNR[[#This Row],[Vt 2020]],2)</f>
        <v>0.17</v>
      </c>
      <c r="G311" s="358">
        <v>0.2</v>
      </c>
      <c r="H311" s="367">
        <v>0.26</v>
      </c>
      <c r="I311" s="364"/>
      <c r="J311" s="238"/>
      <c r="K311" s="238"/>
      <c r="L311" s="238"/>
    </row>
    <row r="312" spans="1:12" ht="12.75" x14ac:dyDescent="0.2">
      <c r="A312" s="239" t="s">
        <v>558</v>
      </c>
      <c r="B312" s="239" t="s">
        <v>2689</v>
      </c>
      <c r="C312" s="240">
        <v>0.3</v>
      </c>
      <c r="D312" s="241">
        <v>0.80000001192092896</v>
      </c>
      <c r="E312" s="242">
        <v>0.36379295628285874</v>
      </c>
      <c r="F312" s="358">
        <f>ROUND(MUNR[[#This Row],[Vt 2020]],2)</f>
        <v>0.36</v>
      </c>
      <c r="G312" s="358">
        <v>0.46</v>
      </c>
      <c r="H312" s="367">
        <v>0.59</v>
      </c>
      <c r="I312" s="364"/>
      <c r="J312" s="238"/>
      <c r="K312" s="238"/>
      <c r="L312" s="238"/>
    </row>
    <row r="313" spans="1:12" ht="12.75" x14ac:dyDescent="0.2">
      <c r="A313" s="239" t="s">
        <v>1162</v>
      </c>
      <c r="B313" s="243" t="s">
        <v>2503</v>
      </c>
      <c r="C313" s="240">
        <v>0.3</v>
      </c>
      <c r="D313" s="241">
        <v>0.80000001192092896</v>
      </c>
      <c r="E313" s="244">
        <v>1.4355207293827554</v>
      </c>
      <c r="F313" s="358">
        <f>ROUND(MUNR[[#This Row],[Vt 2020]],2)</f>
        <v>1.44</v>
      </c>
      <c r="G313" s="358">
        <v>1.67</v>
      </c>
      <c r="H313" s="367">
        <v>2.13</v>
      </c>
      <c r="I313" s="364"/>
      <c r="J313" s="238"/>
      <c r="K313" s="238"/>
      <c r="L313" s="238"/>
    </row>
    <row r="314" spans="1:12" ht="12.75" x14ac:dyDescent="0.2">
      <c r="A314" s="239" t="s">
        <v>987</v>
      </c>
      <c r="B314" s="243" t="s">
        <v>3265</v>
      </c>
      <c r="C314" s="240">
        <v>0.1</v>
      </c>
      <c r="D314" s="241">
        <v>0.80000001192092896</v>
      </c>
      <c r="E314" s="244">
        <v>8.9707875204420556E-2</v>
      </c>
      <c r="F314" s="358">
        <f>ROUND(MUNR[[#This Row],[Vt 2020]],2)</f>
        <v>0.09</v>
      </c>
      <c r="G314" s="358">
        <v>0.11</v>
      </c>
      <c r="H314" s="367">
        <v>0.11</v>
      </c>
      <c r="I314" s="364"/>
      <c r="J314" s="238"/>
      <c r="K314" s="238"/>
      <c r="L314" s="238"/>
    </row>
    <row r="315" spans="1:12" ht="12.75" x14ac:dyDescent="0.2">
      <c r="A315" s="239" t="s">
        <v>818</v>
      </c>
      <c r="B315" s="239" t="s">
        <v>2415</v>
      </c>
      <c r="C315" s="240">
        <v>0.3</v>
      </c>
      <c r="D315" s="241">
        <v>0.80000001192092896</v>
      </c>
      <c r="E315" s="242">
        <v>0.52965556004200653</v>
      </c>
      <c r="F315" s="358">
        <f>ROUND(MUNR[[#This Row],[Vt 2020]],2)</f>
        <v>0.53</v>
      </c>
      <c r="G315" s="358">
        <v>0.63</v>
      </c>
      <c r="H315" s="367">
        <v>0.82</v>
      </c>
      <c r="I315" s="364"/>
      <c r="J315" s="238"/>
      <c r="K315" s="238"/>
      <c r="L315" s="238"/>
    </row>
    <row r="316" spans="1:12" ht="12.75" x14ac:dyDescent="0.2">
      <c r="A316" s="239" t="s">
        <v>427</v>
      </c>
      <c r="B316" s="239" t="s">
        <v>2266</v>
      </c>
      <c r="C316" s="240">
        <v>0.3</v>
      </c>
      <c r="D316" s="241">
        <v>0.80000001192092896</v>
      </c>
      <c r="E316" s="242">
        <v>2.0165994168575359</v>
      </c>
      <c r="F316" s="358">
        <f>ROUND(MUNR[[#This Row],[Vt 2020]],2)</f>
        <v>2.02</v>
      </c>
      <c r="G316" s="358">
        <v>2.46</v>
      </c>
      <c r="H316" s="367">
        <v>3.22</v>
      </c>
      <c r="I316" s="364"/>
      <c r="J316" s="238"/>
      <c r="K316" s="238"/>
      <c r="L316" s="238"/>
    </row>
    <row r="317" spans="1:12" ht="12.75" x14ac:dyDescent="0.2">
      <c r="A317" s="239" t="s">
        <v>955</v>
      </c>
      <c r="B317" s="243" t="s">
        <v>2557</v>
      </c>
      <c r="C317" s="240">
        <v>0.3</v>
      </c>
      <c r="D317" s="241">
        <v>0.80000001192092896</v>
      </c>
      <c r="E317" s="244">
        <v>0.1716236823885747</v>
      </c>
      <c r="F317" s="358">
        <f>ROUND(MUNR[[#This Row],[Vt 2020]],2)</f>
        <v>0.17</v>
      </c>
      <c r="G317" s="358">
        <v>0.2</v>
      </c>
      <c r="H317" s="367">
        <v>0.26</v>
      </c>
      <c r="I317" s="364"/>
      <c r="J317" s="238"/>
      <c r="K317" s="238"/>
      <c r="L317" s="238"/>
    </row>
    <row r="318" spans="1:12" ht="12.75" x14ac:dyDescent="0.2">
      <c r="A318" s="239" t="s">
        <v>1217</v>
      </c>
      <c r="B318" s="243" t="s">
        <v>2517</v>
      </c>
      <c r="C318" s="240">
        <v>0.3</v>
      </c>
      <c r="D318" s="241">
        <v>0.80000001192092896</v>
      </c>
      <c r="E318" s="244">
        <v>1.4355207293827554</v>
      </c>
      <c r="F318" s="358">
        <f>ROUND(MUNR[[#This Row],[Vt 2020]],2)</f>
        <v>1.44</v>
      </c>
      <c r="G318" s="358">
        <v>1.67</v>
      </c>
      <c r="H318" s="367">
        <v>2.13</v>
      </c>
      <c r="I318" s="364"/>
      <c r="J318" s="238"/>
      <c r="K318" s="238"/>
      <c r="L318" s="238"/>
    </row>
    <row r="319" spans="1:12" ht="12.75" x14ac:dyDescent="0.2">
      <c r="A319" s="239" t="s">
        <v>591</v>
      </c>
      <c r="B319" s="239" t="s">
        <v>2855</v>
      </c>
      <c r="C319" s="240">
        <v>0.3</v>
      </c>
      <c r="D319" s="241">
        <v>0.80000001192092896</v>
      </c>
      <c r="E319" s="242">
        <v>4.401497130991646</v>
      </c>
      <c r="F319" s="358">
        <f>ROUND(MUNR[[#This Row],[Vt 2020]],2)</f>
        <v>4.4000000000000004</v>
      </c>
      <c r="G319" s="358">
        <v>4.87</v>
      </c>
      <c r="H319" s="367">
        <v>5.7</v>
      </c>
      <c r="I319" s="364"/>
      <c r="J319" s="238"/>
      <c r="K319" s="238"/>
      <c r="L319" s="238"/>
    </row>
    <row r="320" spans="1:12" ht="12.75" x14ac:dyDescent="0.2">
      <c r="A320" s="239" t="s">
        <v>1266</v>
      </c>
      <c r="B320" s="239" t="s">
        <v>2494</v>
      </c>
      <c r="C320" s="240">
        <v>0.3</v>
      </c>
      <c r="D320" s="241">
        <v>0.80000001192092896</v>
      </c>
      <c r="E320" s="242">
        <v>1.4355207293827554</v>
      </c>
      <c r="F320" s="358">
        <f>ROUND(MUNR[[#This Row],[Vt 2020]],2)</f>
        <v>1.44</v>
      </c>
      <c r="G320" s="358">
        <v>1.67</v>
      </c>
      <c r="H320" s="367">
        <v>2.13</v>
      </c>
      <c r="I320" s="364"/>
      <c r="J320" s="238"/>
      <c r="K320" s="238"/>
      <c r="L320" s="238"/>
    </row>
    <row r="321" spans="1:12" ht="12.75" x14ac:dyDescent="0.2">
      <c r="A321" s="239" t="s">
        <v>1126</v>
      </c>
      <c r="B321" s="239" t="s">
        <v>3232</v>
      </c>
      <c r="C321" s="240">
        <v>0.1</v>
      </c>
      <c r="D321" s="241">
        <v>0.80000001192092896</v>
      </c>
      <c r="E321" s="242">
        <v>2.0199272974374745E-2</v>
      </c>
      <c r="F321" s="358">
        <f>ROUND(MUNR[[#This Row],[Vt 2020]],2)</f>
        <v>0.02</v>
      </c>
      <c r="G321" s="358">
        <v>0.02</v>
      </c>
      <c r="H321" s="367">
        <v>0.02</v>
      </c>
      <c r="I321" s="364"/>
      <c r="J321" s="238"/>
      <c r="K321" s="238"/>
      <c r="L321" s="238"/>
    </row>
    <row r="322" spans="1:12" ht="12.75" x14ac:dyDescent="0.2">
      <c r="A322" s="239" t="s">
        <v>1030</v>
      </c>
      <c r="B322" s="243" t="s">
        <v>2567</v>
      </c>
      <c r="C322" s="240">
        <v>0.3</v>
      </c>
      <c r="D322" s="241">
        <v>0.80000001192092896</v>
      </c>
      <c r="E322" s="244">
        <v>0.1716236823885747</v>
      </c>
      <c r="F322" s="358">
        <f>ROUND(MUNR[[#This Row],[Vt 2020]],2)</f>
        <v>0.17</v>
      </c>
      <c r="G322" s="358">
        <v>0.2</v>
      </c>
      <c r="H322" s="367">
        <v>0.26</v>
      </c>
      <c r="I322" s="364"/>
      <c r="J322" s="238"/>
      <c r="K322" s="238"/>
      <c r="L322" s="238"/>
    </row>
    <row r="323" spans="1:12" ht="12.75" x14ac:dyDescent="0.2">
      <c r="A323" s="239" t="s">
        <v>619</v>
      </c>
      <c r="B323" s="243" t="s">
        <v>2924</v>
      </c>
      <c r="C323" s="240">
        <v>0.3</v>
      </c>
      <c r="D323" s="241">
        <v>0.80000001192092896</v>
      </c>
      <c r="E323" s="244">
        <v>4.5954857879111639E-2</v>
      </c>
      <c r="F323" s="358">
        <f>ROUND(MUNR[[#This Row],[Vt 2020]],2)</f>
        <v>0.05</v>
      </c>
      <c r="G323" s="358">
        <v>0.05</v>
      </c>
      <c r="H323" s="367">
        <v>0.06</v>
      </c>
      <c r="I323" s="364"/>
      <c r="J323" s="238"/>
      <c r="K323" s="238"/>
      <c r="L323" s="238"/>
    </row>
    <row r="324" spans="1:12" ht="12.75" x14ac:dyDescent="0.2">
      <c r="A324" s="239" t="s">
        <v>1311</v>
      </c>
      <c r="B324" s="239" t="s">
        <v>2518</v>
      </c>
      <c r="C324" s="240">
        <v>0.3</v>
      </c>
      <c r="D324" s="241">
        <v>0.80000001192092896</v>
      </c>
      <c r="E324" s="242">
        <v>1.4355207293827554</v>
      </c>
      <c r="F324" s="358">
        <f>ROUND(MUNR[[#This Row],[Vt 2020]],2)</f>
        <v>1.44</v>
      </c>
      <c r="G324" s="358">
        <v>1.67</v>
      </c>
      <c r="H324" s="367">
        <v>2.13</v>
      </c>
      <c r="I324" s="364"/>
      <c r="J324" s="238"/>
      <c r="K324" s="238"/>
      <c r="L324" s="238"/>
    </row>
    <row r="325" spans="1:12" ht="12.75" x14ac:dyDescent="0.2">
      <c r="A325" s="239" t="s">
        <v>291</v>
      </c>
      <c r="B325" s="243" t="s">
        <v>3162</v>
      </c>
      <c r="C325" s="240">
        <v>0.3</v>
      </c>
      <c r="D325" s="241">
        <v>0.80000001192092896</v>
      </c>
      <c r="E325" s="244">
        <v>3.959510598906689</v>
      </c>
      <c r="F325" s="358">
        <f>ROUND(MUNR[[#This Row],[Vt 2020]],2)</f>
        <v>3.96</v>
      </c>
      <c r="G325" s="358">
        <v>4.55</v>
      </c>
      <c r="H325" s="367">
        <v>4.7300000000000004</v>
      </c>
      <c r="I325" s="364"/>
      <c r="J325" s="238"/>
      <c r="K325" s="238"/>
      <c r="L325" s="238"/>
    </row>
    <row r="326" spans="1:12" ht="12.75" x14ac:dyDescent="0.2">
      <c r="A326" s="239" t="s">
        <v>484</v>
      </c>
      <c r="B326" s="239" t="s">
        <v>3104</v>
      </c>
      <c r="C326" s="240">
        <v>0.3</v>
      </c>
      <c r="D326" s="241">
        <v>0.80000001192092896</v>
      </c>
      <c r="E326" s="242">
        <v>1.9545410523261364</v>
      </c>
      <c r="F326" s="358">
        <f>ROUND(MUNR[[#This Row],[Vt 2020]],2)</f>
        <v>1.95</v>
      </c>
      <c r="G326" s="358">
        <v>2</v>
      </c>
      <c r="H326" s="367">
        <v>2.1</v>
      </c>
      <c r="I326" s="364"/>
      <c r="J326" s="238"/>
      <c r="K326" s="238"/>
      <c r="L326" s="238"/>
    </row>
    <row r="327" spans="1:12" ht="12.75" x14ac:dyDescent="0.2">
      <c r="A327" s="239" t="s">
        <v>462</v>
      </c>
      <c r="B327" s="243" t="s">
        <v>3221</v>
      </c>
      <c r="C327" s="240">
        <v>0.1</v>
      </c>
      <c r="D327" s="241">
        <v>0.80000001192092896</v>
      </c>
      <c r="E327" s="244">
        <v>1.4667257428571589E-2</v>
      </c>
      <c r="F327" s="358">
        <f>ROUND(MUNR[[#This Row],[Vt 2020]],2)</f>
        <v>0.01</v>
      </c>
      <c r="G327" s="358">
        <v>0.02</v>
      </c>
      <c r="H327" s="244">
        <v>0.02</v>
      </c>
      <c r="I327" s="364"/>
      <c r="J327" s="238"/>
      <c r="K327" s="238"/>
      <c r="L327" s="238"/>
    </row>
    <row r="328" spans="1:12" ht="12.75" x14ac:dyDescent="0.2">
      <c r="A328" s="239" t="s">
        <v>466</v>
      </c>
      <c r="B328" s="243" t="s">
        <v>2814</v>
      </c>
      <c r="C328" s="240">
        <v>0.3</v>
      </c>
      <c r="D328" s="241">
        <v>0.80000001192092896</v>
      </c>
      <c r="E328" s="244">
        <v>2.7708763150235121</v>
      </c>
      <c r="F328" s="358">
        <f>ROUND(MUNR[[#This Row],[Vt 2020]],2)</f>
        <v>2.77</v>
      </c>
      <c r="G328" s="358">
        <v>2.72</v>
      </c>
      <c r="H328" s="367">
        <v>2.92</v>
      </c>
      <c r="I328" s="364"/>
      <c r="J328" s="238"/>
      <c r="K328" s="238"/>
      <c r="L328" s="238"/>
    </row>
    <row r="329" spans="1:12" ht="12.75" x14ac:dyDescent="0.2">
      <c r="A329" s="239" t="s">
        <v>794</v>
      </c>
      <c r="B329" s="243" t="s">
        <v>2641</v>
      </c>
      <c r="C329" s="240">
        <v>0.3</v>
      </c>
      <c r="D329" s="241">
        <v>0.80000001192092896</v>
      </c>
      <c r="E329" s="244">
        <v>0.7213294236925154</v>
      </c>
      <c r="F329" s="358">
        <f>ROUND(MUNR[[#This Row],[Vt 2020]],2)</f>
        <v>0.72</v>
      </c>
      <c r="G329" s="358">
        <v>0.89</v>
      </c>
      <c r="H329" s="367">
        <v>1.1499999999999999</v>
      </c>
      <c r="I329" s="364"/>
      <c r="J329" s="238"/>
      <c r="K329" s="238"/>
      <c r="L329" s="238"/>
    </row>
    <row r="330" spans="1:12" ht="12.75" x14ac:dyDescent="0.2">
      <c r="A330" s="239" t="s">
        <v>567</v>
      </c>
      <c r="B330" s="239" t="s">
        <v>2864</v>
      </c>
      <c r="C330" s="240">
        <v>0.3</v>
      </c>
      <c r="D330" s="241">
        <v>0.80000001192092896</v>
      </c>
      <c r="E330" s="242">
        <v>1.930899164067617</v>
      </c>
      <c r="F330" s="358">
        <f>ROUND(MUNR[[#This Row],[Vt 2020]],2)</f>
        <v>1.93</v>
      </c>
      <c r="G330" s="358">
        <v>2.09</v>
      </c>
      <c r="H330" s="367">
        <v>2.23</v>
      </c>
      <c r="I330" s="364"/>
      <c r="J330" s="238"/>
      <c r="K330" s="238"/>
      <c r="L330" s="238"/>
    </row>
    <row r="331" spans="1:12" ht="12.75" x14ac:dyDescent="0.2">
      <c r="A331" s="239" t="s">
        <v>3214</v>
      </c>
      <c r="B331" s="239" t="s">
        <v>3215</v>
      </c>
      <c r="C331" s="240">
        <v>0.1</v>
      </c>
      <c r="D331" s="241">
        <v>0.80000001192092896</v>
      </c>
      <c r="E331" s="242">
        <v>1.0799951899649364E-2</v>
      </c>
      <c r="F331" s="358">
        <f>ROUND(MUNR[[#This Row],[Vt 2020]],2)</f>
        <v>0.01</v>
      </c>
      <c r="G331" s="358">
        <v>0.01</v>
      </c>
      <c r="H331" s="242">
        <v>0.01</v>
      </c>
      <c r="I331" s="364"/>
      <c r="J331" s="238"/>
      <c r="K331" s="238"/>
      <c r="L331" s="238"/>
    </row>
    <row r="332" spans="1:12" ht="12.75" x14ac:dyDescent="0.2">
      <c r="A332" s="239" t="s">
        <v>3214</v>
      </c>
      <c r="B332" s="243" t="s">
        <v>3215</v>
      </c>
      <c r="C332" s="240">
        <v>0.1</v>
      </c>
      <c r="D332" s="241">
        <v>0.80000001192092896</v>
      </c>
      <c r="E332" s="244">
        <v>1.0799951899649364E-2</v>
      </c>
      <c r="F332" s="358">
        <f>ROUND(MUNR[[#This Row],[Vt 2020]],2)</f>
        <v>0.01</v>
      </c>
      <c r="G332" s="358">
        <v>0.01</v>
      </c>
      <c r="H332" s="244">
        <v>0.01</v>
      </c>
      <c r="I332" s="364"/>
      <c r="J332" s="238"/>
      <c r="K332" s="238"/>
      <c r="L332" s="238"/>
    </row>
    <row r="333" spans="1:12" ht="12.75" x14ac:dyDescent="0.2">
      <c r="A333" s="239" t="s">
        <v>663</v>
      </c>
      <c r="B333" s="239" t="s">
        <v>2480</v>
      </c>
      <c r="C333" s="240">
        <v>0.3</v>
      </c>
      <c r="D333" s="241">
        <v>0.80000001192092896</v>
      </c>
      <c r="E333" s="242">
        <v>3.6013776932655941</v>
      </c>
      <c r="F333" s="358">
        <f>ROUND(MUNR[[#This Row],[Vt 2020]],2)</f>
        <v>3.6</v>
      </c>
      <c r="G333" s="358">
        <v>7.37</v>
      </c>
      <c r="H333" s="367">
        <v>8.59</v>
      </c>
      <c r="I333" s="364"/>
      <c r="J333" s="238"/>
      <c r="K333" s="238"/>
      <c r="L333" s="238"/>
    </row>
    <row r="334" spans="1:12" ht="12.75" x14ac:dyDescent="0.2">
      <c r="A334" s="239" t="s">
        <v>1099</v>
      </c>
      <c r="B334" s="239" t="s">
        <v>2560</v>
      </c>
      <c r="C334" s="240">
        <v>0.3</v>
      </c>
      <c r="D334" s="241">
        <v>0.80000001192092896</v>
      </c>
      <c r="E334" s="242">
        <v>0.1716236823885747</v>
      </c>
      <c r="F334" s="358">
        <f>ROUND(MUNR[[#This Row],[Vt 2020]],2)</f>
        <v>0.17</v>
      </c>
      <c r="G334" s="358">
        <v>0.2</v>
      </c>
      <c r="H334" s="367">
        <v>0.26</v>
      </c>
      <c r="I334" s="364"/>
      <c r="J334" s="238"/>
      <c r="K334" s="238"/>
      <c r="L334" s="238"/>
    </row>
    <row r="335" spans="1:12" ht="12.75" x14ac:dyDescent="0.2">
      <c r="A335" s="239" t="s">
        <v>1359</v>
      </c>
      <c r="B335" s="239" t="s">
        <v>2893</v>
      </c>
      <c r="C335" s="240">
        <v>0.3</v>
      </c>
      <c r="D335" s="241">
        <v>0.80000001192092896</v>
      </c>
      <c r="E335" s="242">
        <v>0.15248191790250673</v>
      </c>
      <c r="F335" s="358">
        <f>ROUND(MUNR[[#This Row],[Vt 2020]],2)</f>
        <v>0.15</v>
      </c>
      <c r="G335" s="358">
        <v>0.17</v>
      </c>
      <c r="H335" s="367">
        <v>0.23</v>
      </c>
      <c r="I335" s="364"/>
      <c r="J335" s="238"/>
      <c r="K335" s="238"/>
      <c r="L335" s="238"/>
    </row>
    <row r="336" spans="1:12" ht="12.75" x14ac:dyDescent="0.2">
      <c r="A336" s="239" t="s">
        <v>1351</v>
      </c>
      <c r="B336" s="243" t="s">
        <v>2519</v>
      </c>
      <c r="C336" s="240">
        <v>0.3</v>
      </c>
      <c r="D336" s="241">
        <v>0.80000001192092896</v>
      </c>
      <c r="E336" s="244">
        <v>1.4355207293827554</v>
      </c>
      <c r="F336" s="358">
        <f>ROUND(MUNR[[#This Row],[Vt 2020]],2)</f>
        <v>1.44</v>
      </c>
      <c r="G336" s="358">
        <v>1.67</v>
      </c>
      <c r="H336" s="367">
        <v>2.13</v>
      </c>
      <c r="I336" s="364"/>
      <c r="J336" s="238"/>
      <c r="K336" s="238"/>
      <c r="L336" s="238"/>
    </row>
    <row r="337" spans="1:12" ht="12.75" x14ac:dyDescent="0.2">
      <c r="A337" s="239" t="s">
        <v>708</v>
      </c>
      <c r="B337" s="239" t="s">
        <v>2358</v>
      </c>
      <c r="C337" s="240">
        <v>0.3</v>
      </c>
      <c r="D337" s="241">
        <v>0.80000001192092896</v>
      </c>
      <c r="E337" s="242">
        <v>2.9638858328384154</v>
      </c>
      <c r="F337" s="358">
        <f>ROUND(MUNR[[#This Row],[Vt 2020]],2)</f>
        <v>2.96</v>
      </c>
      <c r="G337" s="358">
        <v>3.49</v>
      </c>
      <c r="H337" s="367">
        <v>4.4800000000000004</v>
      </c>
      <c r="I337" s="364"/>
      <c r="J337" s="238"/>
      <c r="K337" s="238"/>
      <c r="L337" s="238"/>
    </row>
    <row r="338" spans="1:12" ht="12.75" x14ac:dyDescent="0.2">
      <c r="A338" s="239" t="s">
        <v>830</v>
      </c>
      <c r="B338" s="243" t="s">
        <v>2458</v>
      </c>
      <c r="C338" s="240">
        <v>0.3</v>
      </c>
      <c r="D338" s="241">
        <v>0.80000001192092896</v>
      </c>
      <c r="E338" s="244">
        <v>1.5247026595822426</v>
      </c>
      <c r="F338" s="358">
        <f>ROUND(MUNR[[#This Row],[Vt 2020]],2)</f>
        <v>1.52</v>
      </c>
      <c r="G338" s="358">
        <v>1.73</v>
      </c>
      <c r="H338" s="367">
        <v>1.88</v>
      </c>
      <c r="I338" s="364"/>
      <c r="J338" s="238"/>
      <c r="K338" s="238"/>
      <c r="L338" s="238"/>
    </row>
    <row r="339" spans="1:12" ht="12.75" x14ac:dyDescent="0.2">
      <c r="A339" s="239" t="s">
        <v>1160</v>
      </c>
      <c r="B339" s="243" t="s">
        <v>2559</v>
      </c>
      <c r="C339" s="240">
        <v>0.3</v>
      </c>
      <c r="D339" s="241">
        <v>0.80000001192092896</v>
      </c>
      <c r="E339" s="244">
        <v>0.1716236823885747</v>
      </c>
      <c r="F339" s="358">
        <f>ROUND(MUNR[[#This Row],[Vt 2020]],2)</f>
        <v>0.17</v>
      </c>
      <c r="G339" s="358">
        <v>0.2</v>
      </c>
      <c r="H339" s="367">
        <v>0.26</v>
      </c>
      <c r="I339" s="364"/>
      <c r="J339" s="238"/>
      <c r="K339" s="238"/>
      <c r="L339" s="238"/>
    </row>
    <row r="340" spans="1:12" ht="12.75" x14ac:dyDescent="0.2">
      <c r="A340" s="239" t="s">
        <v>683</v>
      </c>
      <c r="B340" s="239" t="s">
        <v>2862</v>
      </c>
      <c r="C340" s="240">
        <v>0.3</v>
      </c>
      <c r="D340" s="241">
        <v>0.80000001192092896</v>
      </c>
      <c r="E340" s="242">
        <v>4.401497130991646</v>
      </c>
      <c r="F340" s="358">
        <f>ROUND(MUNR[[#This Row],[Vt 2020]],2)</f>
        <v>4.4000000000000004</v>
      </c>
      <c r="G340" s="358">
        <v>4.87</v>
      </c>
      <c r="H340" s="367">
        <v>5.7</v>
      </c>
      <c r="I340" s="364"/>
      <c r="J340" s="238"/>
      <c r="K340" s="238"/>
      <c r="L340" s="238"/>
    </row>
    <row r="341" spans="1:12" ht="12.75" x14ac:dyDescent="0.2">
      <c r="A341" s="239" t="s">
        <v>555</v>
      </c>
      <c r="B341" s="243" t="s">
        <v>3217</v>
      </c>
      <c r="C341" s="240">
        <v>0.1</v>
      </c>
      <c r="D341" s="241">
        <v>0.80000001192092896</v>
      </c>
      <c r="E341" s="244">
        <v>1.4667257428571589E-2</v>
      </c>
      <c r="F341" s="358">
        <f>ROUND(MUNR[[#This Row],[Vt 2020]],2)</f>
        <v>0.01</v>
      </c>
      <c r="G341" s="358">
        <v>0.02</v>
      </c>
      <c r="H341" s="244">
        <v>0.02</v>
      </c>
      <c r="I341" s="364"/>
      <c r="J341" s="238"/>
      <c r="K341" s="238"/>
      <c r="L341" s="238"/>
    </row>
    <row r="342" spans="1:12" ht="12.75" x14ac:dyDescent="0.2">
      <c r="A342" s="239" t="s">
        <v>1215</v>
      </c>
      <c r="B342" s="239" t="s">
        <v>2556</v>
      </c>
      <c r="C342" s="240">
        <v>0.3</v>
      </c>
      <c r="D342" s="241">
        <v>0.80000001192092896</v>
      </c>
      <c r="E342" s="242">
        <v>0.1716236823885747</v>
      </c>
      <c r="F342" s="358">
        <f>ROUND(MUNR[[#This Row],[Vt 2020]],2)</f>
        <v>0.17</v>
      </c>
      <c r="G342" s="358">
        <v>0.2</v>
      </c>
      <c r="H342" s="367">
        <v>0.26</v>
      </c>
      <c r="I342" s="364"/>
      <c r="J342" s="238"/>
      <c r="K342" s="238"/>
      <c r="L342" s="238"/>
    </row>
    <row r="343" spans="1:12" ht="12.75" x14ac:dyDescent="0.2">
      <c r="A343" s="239" t="s">
        <v>551</v>
      </c>
      <c r="B343" s="243" t="s">
        <v>2398</v>
      </c>
      <c r="C343" s="240">
        <v>0.3</v>
      </c>
      <c r="D343" s="241">
        <v>0.80000001192092896</v>
      </c>
      <c r="E343" s="244">
        <v>1.1991551297202205</v>
      </c>
      <c r="F343" s="358">
        <f>ROUND(MUNR[[#This Row],[Vt 2020]],2)</f>
        <v>1.2</v>
      </c>
      <c r="G343" s="358">
        <v>1.46</v>
      </c>
      <c r="H343" s="367">
        <v>1.72</v>
      </c>
      <c r="I343" s="364"/>
      <c r="J343" s="238"/>
      <c r="K343" s="238"/>
      <c r="L343" s="238"/>
    </row>
    <row r="344" spans="1:12" ht="12.75" x14ac:dyDescent="0.2">
      <c r="A344" s="239" t="s">
        <v>983</v>
      </c>
      <c r="B344" s="243" t="s">
        <v>3085</v>
      </c>
      <c r="C344" s="240">
        <v>0.3</v>
      </c>
      <c r="D344" s="241">
        <v>0.80000001192092896</v>
      </c>
      <c r="E344" s="244">
        <v>0.53850341414335567</v>
      </c>
      <c r="F344" s="358">
        <f>ROUND(MUNR[[#This Row],[Vt 2020]],2)</f>
        <v>0.54</v>
      </c>
      <c r="G344" s="358">
        <v>0.66</v>
      </c>
      <c r="H344" s="367">
        <v>0.67</v>
      </c>
      <c r="I344" s="364"/>
      <c r="J344" s="238"/>
      <c r="K344" s="238"/>
      <c r="L344" s="238"/>
    </row>
    <row r="345" spans="1:12" ht="12.75" x14ac:dyDescent="0.2">
      <c r="A345" s="239" t="s">
        <v>1392</v>
      </c>
      <c r="B345" s="243" t="s">
        <v>2894</v>
      </c>
      <c r="C345" s="240">
        <v>0.3</v>
      </c>
      <c r="D345" s="241">
        <v>0.80000001192092896</v>
      </c>
      <c r="E345" s="244">
        <v>0.15248191790250673</v>
      </c>
      <c r="F345" s="358">
        <f>ROUND(MUNR[[#This Row],[Vt 2020]],2)</f>
        <v>0.15</v>
      </c>
      <c r="G345" s="358">
        <v>0.17</v>
      </c>
      <c r="H345" s="367">
        <v>0.23</v>
      </c>
      <c r="I345" s="364"/>
      <c r="J345" s="238"/>
      <c r="K345" s="238"/>
      <c r="L345" s="238"/>
    </row>
    <row r="346" spans="1:12" ht="12.75" x14ac:dyDescent="0.2">
      <c r="A346" s="239" t="s">
        <v>980</v>
      </c>
      <c r="B346" s="243" t="s">
        <v>2836</v>
      </c>
      <c r="C346" s="240">
        <v>0.3</v>
      </c>
      <c r="D346" s="241">
        <v>0.80000001192092896</v>
      </c>
      <c r="E346" s="244">
        <v>0.26464446930929603</v>
      </c>
      <c r="F346" s="358">
        <f>ROUND(MUNR[[#This Row],[Vt 2020]],2)</f>
        <v>0.26</v>
      </c>
      <c r="G346" s="358">
        <v>0.65</v>
      </c>
      <c r="H346" s="367">
        <v>0.84</v>
      </c>
      <c r="I346" s="364"/>
      <c r="J346" s="238"/>
      <c r="K346" s="238"/>
      <c r="L346" s="238"/>
    </row>
    <row r="347" spans="1:12" ht="12.75" x14ac:dyDescent="0.2">
      <c r="A347" s="239" t="s">
        <v>798</v>
      </c>
      <c r="B347" s="243" t="s">
        <v>2359</v>
      </c>
      <c r="C347" s="240">
        <v>0.3</v>
      </c>
      <c r="D347" s="241">
        <v>0.80000001192092896</v>
      </c>
      <c r="E347" s="244">
        <v>2.9638858328384154</v>
      </c>
      <c r="F347" s="358">
        <f>ROUND(MUNR[[#This Row],[Vt 2020]],2)</f>
        <v>2.96</v>
      </c>
      <c r="G347" s="358">
        <v>3.49</v>
      </c>
      <c r="H347" s="367">
        <v>4.4800000000000004</v>
      </c>
      <c r="I347" s="364"/>
      <c r="J347" s="238"/>
      <c r="K347" s="238"/>
      <c r="L347" s="238"/>
    </row>
    <row r="348" spans="1:12" ht="12.75" x14ac:dyDescent="0.2">
      <c r="A348" s="239" t="s">
        <v>438</v>
      </c>
      <c r="B348" s="239" t="s">
        <v>2522</v>
      </c>
      <c r="C348" s="240">
        <v>1.6</v>
      </c>
      <c r="D348" s="241">
        <v>1.6000000238418579</v>
      </c>
      <c r="E348" s="242">
        <v>18.887491467493561</v>
      </c>
      <c r="F348" s="358">
        <f>ROUND(MUNR[[#This Row],[Vt 2020]],2)</f>
        <v>18.89</v>
      </c>
      <c r="G348" s="358">
        <v>22.71</v>
      </c>
      <c r="H348" s="367">
        <v>28.13</v>
      </c>
      <c r="I348" s="364"/>
      <c r="J348" s="238"/>
      <c r="K348" s="238"/>
      <c r="L348" s="238"/>
    </row>
    <row r="349" spans="1:12" ht="12.75" x14ac:dyDescent="0.2">
      <c r="A349" s="239" t="s">
        <v>1384</v>
      </c>
      <c r="B349" s="239" t="s">
        <v>2514</v>
      </c>
      <c r="C349" s="240">
        <v>0.3</v>
      </c>
      <c r="D349" s="241">
        <v>0.80000001192092896</v>
      </c>
      <c r="E349" s="242">
        <v>1.4355207293827554</v>
      </c>
      <c r="F349" s="358">
        <f>ROUND(MUNR[[#This Row],[Vt 2020]],2)</f>
        <v>1.44</v>
      </c>
      <c r="G349" s="358">
        <v>1.67</v>
      </c>
      <c r="H349" s="367">
        <v>2.13</v>
      </c>
      <c r="I349" s="364"/>
      <c r="J349" s="238"/>
      <c r="K349" s="238"/>
      <c r="L349" s="238"/>
    </row>
    <row r="350" spans="1:12" ht="12.75" x14ac:dyDescent="0.2">
      <c r="A350" s="239" t="s">
        <v>377</v>
      </c>
      <c r="B350" s="239" t="s">
        <v>2574</v>
      </c>
      <c r="C350" s="240">
        <v>0.3</v>
      </c>
      <c r="D350" s="241">
        <v>0.80000001192092896</v>
      </c>
      <c r="E350" s="242">
        <v>5.6395117928218559</v>
      </c>
      <c r="F350" s="358">
        <f>ROUND(MUNR[[#This Row],[Vt 2020]],2)</f>
        <v>5.64</v>
      </c>
      <c r="G350" s="358">
        <v>5.15</v>
      </c>
      <c r="H350" s="367">
        <v>5.75</v>
      </c>
      <c r="I350" s="364"/>
      <c r="J350" s="238"/>
      <c r="K350" s="238"/>
      <c r="L350" s="238"/>
    </row>
    <row r="351" spans="1:12" ht="12.75" x14ac:dyDescent="0.2">
      <c r="A351" s="239" t="s">
        <v>394</v>
      </c>
      <c r="B351" s="243" t="s">
        <v>2942</v>
      </c>
      <c r="C351" s="240">
        <v>0.3</v>
      </c>
      <c r="D351" s="241">
        <v>0.80000001192092896</v>
      </c>
      <c r="E351" s="244">
        <v>4.470652500830492</v>
      </c>
      <c r="F351" s="358">
        <f>ROUND(MUNR[[#This Row],[Vt 2020]],2)</f>
        <v>4.47</v>
      </c>
      <c r="G351" s="358">
        <v>5.2</v>
      </c>
      <c r="H351" s="367">
        <v>5.47</v>
      </c>
      <c r="I351" s="364"/>
      <c r="J351" s="238"/>
      <c r="K351" s="238"/>
      <c r="L351" s="238"/>
    </row>
    <row r="352" spans="1:12" ht="12.75" x14ac:dyDescent="0.2">
      <c r="A352" s="239" t="s">
        <v>1423</v>
      </c>
      <c r="B352" s="239" t="s">
        <v>2891</v>
      </c>
      <c r="C352" s="240">
        <v>0.3</v>
      </c>
      <c r="D352" s="241">
        <v>0.80000001192092896</v>
      </c>
      <c r="E352" s="242">
        <v>0.15248191790250673</v>
      </c>
      <c r="F352" s="358">
        <f>ROUND(MUNR[[#This Row],[Vt 2020]],2)</f>
        <v>0.15</v>
      </c>
      <c r="G352" s="358">
        <v>0.17</v>
      </c>
      <c r="H352" s="367">
        <v>0.23</v>
      </c>
      <c r="I352" s="364"/>
      <c r="J352" s="238"/>
      <c r="K352" s="238"/>
      <c r="L352" s="238"/>
    </row>
    <row r="353" spans="1:12" ht="12.75" x14ac:dyDescent="0.2">
      <c r="A353" s="239" t="s">
        <v>1448</v>
      </c>
      <c r="B353" s="243" t="s">
        <v>2890</v>
      </c>
      <c r="C353" s="240">
        <v>0.3</v>
      </c>
      <c r="D353" s="241">
        <v>0.80000001192092896</v>
      </c>
      <c r="E353" s="244">
        <v>0.15248191790250673</v>
      </c>
      <c r="F353" s="358">
        <f>ROUND(MUNR[[#This Row],[Vt 2020]],2)</f>
        <v>0.15</v>
      </c>
      <c r="G353" s="358">
        <v>0.17</v>
      </c>
      <c r="H353" s="367">
        <v>0.23</v>
      </c>
      <c r="I353" s="364"/>
      <c r="J353" s="238"/>
      <c r="K353" s="238"/>
      <c r="L353" s="238"/>
    </row>
    <row r="354" spans="1:12" ht="12.75" x14ac:dyDescent="0.2">
      <c r="A354" s="239" t="s">
        <v>1416</v>
      </c>
      <c r="B354" s="243" t="s">
        <v>2501</v>
      </c>
      <c r="C354" s="240">
        <v>0.3</v>
      </c>
      <c r="D354" s="241">
        <v>0.80000001192092896</v>
      </c>
      <c r="E354" s="244">
        <v>1.4355207293827554</v>
      </c>
      <c r="F354" s="358">
        <f>ROUND(MUNR[[#This Row],[Vt 2020]],2)</f>
        <v>1.44</v>
      </c>
      <c r="G354" s="358">
        <v>1.67</v>
      </c>
      <c r="H354" s="367">
        <v>2.13</v>
      </c>
      <c r="I354" s="364"/>
      <c r="J354" s="238"/>
      <c r="K354" s="238"/>
      <c r="L354" s="238"/>
    </row>
    <row r="355" spans="1:12" ht="12.75" x14ac:dyDescent="0.2">
      <c r="A355" s="239" t="s">
        <v>1469</v>
      </c>
      <c r="B355" s="243" t="s">
        <v>2876</v>
      </c>
      <c r="C355" s="240">
        <v>0.3</v>
      </c>
      <c r="D355" s="241">
        <v>0.80000001192092896</v>
      </c>
      <c r="E355" s="244">
        <v>0.15248191790250673</v>
      </c>
      <c r="F355" s="358">
        <f>ROUND(MUNR[[#This Row],[Vt 2020]],2)</f>
        <v>0.15</v>
      </c>
      <c r="G355" s="358">
        <v>0.17</v>
      </c>
      <c r="H355" s="367">
        <v>0.23</v>
      </c>
      <c r="I355" s="364"/>
      <c r="J355" s="238"/>
      <c r="K355" s="238"/>
      <c r="L355" s="238"/>
    </row>
    <row r="356" spans="1:12" ht="12.75" x14ac:dyDescent="0.2">
      <c r="A356" s="239" t="s">
        <v>661</v>
      </c>
      <c r="B356" s="239" t="s">
        <v>2578</v>
      </c>
      <c r="C356" s="240">
        <v>1</v>
      </c>
      <c r="D356" s="241">
        <v>0.80000001192092896</v>
      </c>
      <c r="E356" s="242">
        <v>2.5440085894033846</v>
      </c>
      <c r="F356" s="358">
        <f>ROUND(MUNR[[#This Row],[Vt 2020]],2)</f>
        <v>2.54</v>
      </c>
      <c r="G356" s="358">
        <v>8.9700000000000006</v>
      </c>
      <c r="H356" s="367">
        <v>10.08</v>
      </c>
      <c r="I356" s="364"/>
      <c r="J356" s="238"/>
      <c r="K356" s="238"/>
      <c r="L356" s="238"/>
    </row>
    <row r="357" spans="1:12" ht="12.75" x14ac:dyDescent="0.2">
      <c r="A357" s="239" t="s">
        <v>1444</v>
      </c>
      <c r="B357" s="239" t="s">
        <v>2506</v>
      </c>
      <c r="C357" s="240">
        <v>0.3</v>
      </c>
      <c r="D357" s="241">
        <v>0.80000001192092896</v>
      </c>
      <c r="E357" s="242">
        <v>1.4355207293827554</v>
      </c>
      <c r="F357" s="358">
        <f>ROUND(MUNR[[#This Row],[Vt 2020]],2)</f>
        <v>1.44</v>
      </c>
      <c r="G357" s="358">
        <v>1.67</v>
      </c>
      <c r="H357" s="367">
        <v>2.13</v>
      </c>
      <c r="I357" s="364"/>
      <c r="J357" s="238"/>
      <c r="K357" s="238"/>
      <c r="L357" s="238"/>
    </row>
    <row r="358" spans="1:12" ht="12.75" x14ac:dyDescent="0.2">
      <c r="A358" s="239" t="s">
        <v>1264</v>
      </c>
      <c r="B358" s="243" t="s">
        <v>2563</v>
      </c>
      <c r="C358" s="240">
        <v>0.3</v>
      </c>
      <c r="D358" s="241">
        <v>0.80000001192092896</v>
      </c>
      <c r="E358" s="244">
        <v>0.1716236823885747</v>
      </c>
      <c r="F358" s="358">
        <f>ROUND(MUNR[[#This Row],[Vt 2020]],2)</f>
        <v>0.17</v>
      </c>
      <c r="G358" s="358">
        <v>0.2</v>
      </c>
      <c r="H358" s="367">
        <v>0.26</v>
      </c>
      <c r="I358" s="364"/>
      <c r="J358" s="238"/>
      <c r="K358" s="238"/>
      <c r="L358" s="238"/>
    </row>
    <row r="359" spans="1:12" ht="12.75" x14ac:dyDescent="0.2">
      <c r="A359" s="239" t="s">
        <v>754</v>
      </c>
      <c r="B359" s="239" t="s">
        <v>2486</v>
      </c>
      <c r="C359" s="240">
        <v>0.3</v>
      </c>
      <c r="D359" s="241">
        <v>0.80000001192092896</v>
      </c>
      <c r="E359" s="242">
        <v>3.6013776932655941</v>
      </c>
      <c r="F359" s="358">
        <f>ROUND(MUNR[[#This Row],[Vt 2020]],2)</f>
        <v>3.6</v>
      </c>
      <c r="G359" s="358">
        <v>7.37</v>
      </c>
      <c r="H359" s="367">
        <v>8.59</v>
      </c>
      <c r="I359" s="364"/>
      <c r="J359" s="238"/>
      <c r="K359" s="238"/>
      <c r="L359" s="238"/>
    </row>
    <row r="360" spans="1:12" ht="12.75" x14ac:dyDescent="0.2">
      <c r="A360" s="239" t="s">
        <v>901</v>
      </c>
      <c r="B360" s="243" t="s">
        <v>2410</v>
      </c>
      <c r="C360" s="240">
        <v>0.3</v>
      </c>
      <c r="D360" s="241">
        <v>0.80000001192092896</v>
      </c>
      <c r="E360" s="244">
        <v>0.52965556004200653</v>
      </c>
      <c r="F360" s="358">
        <f>ROUND(MUNR[[#This Row],[Vt 2020]],2)</f>
        <v>0.53</v>
      </c>
      <c r="G360" s="358">
        <v>0.63</v>
      </c>
      <c r="H360" s="242">
        <v>0.02</v>
      </c>
      <c r="I360" s="364"/>
      <c r="J360" s="238"/>
      <c r="K360" s="238"/>
      <c r="L360" s="238"/>
    </row>
    <row r="361" spans="1:12" ht="12.75" x14ac:dyDescent="0.2">
      <c r="A361" s="239" t="s">
        <v>648</v>
      </c>
      <c r="B361" s="239" t="s">
        <v>2410</v>
      </c>
      <c r="C361" s="240">
        <v>0.1</v>
      </c>
      <c r="D361" s="241">
        <v>0.80000001192092896</v>
      </c>
      <c r="E361" s="242">
        <v>1.4667257428571589E-2</v>
      </c>
      <c r="F361" s="358">
        <f>ROUND(MUNR[[#This Row],[Vt 2020]],2)</f>
        <v>0.01</v>
      </c>
      <c r="G361" s="358">
        <v>0.02</v>
      </c>
      <c r="H361" s="367">
        <v>0.82</v>
      </c>
      <c r="I361" s="364"/>
      <c r="J361" s="238"/>
      <c r="K361" s="238"/>
      <c r="L361" s="238"/>
    </row>
    <row r="362" spans="1:12" ht="12.75" x14ac:dyDescent="0.2">
      <c r="A362" s="239" t="s">
        <v>1161</v>
      </c>
      <c r="B362" s="243" t="s">
        <v>2212</v>
      </c>
      <c r="C362" s="240">
        <v>0.3</v>
      </c>
      <c r="D362" s="241">
        <v>0.80000001192092896</v>
      </c>
      <c r="E362" s="244">
        <v>1.0986888324811017</v>
      </c>
      <c r="F362" s="358">
        <f>ROUND(MUNR[[#This Row],[Vt 2020]],2)</f>
        <v>1.1000000000000001</v>
      </c>
      <c r="G362" s="358">
        <v>1.42</v>
      </c>
      <c r="H362" s="367">
        <v>1.79</v>
      </c>
      <c r="I362" s="364"/>
      <c r="J362" s="238"/>
      <c r="K362" s="238"/>
      <c r="L362" s="238"/>
    </row>
    <row r="363" spans="1:12" ht="12.75" x14ac:dyDescent="0.2">
      <c r="A363" s="239" t="s">
        <v>1216</v>
      </c>
      <c r="B363" s="243" t="s">
        <v>2216</v>
      </c>
      <c r="C363" s="240">
        <v>0.3</v>
      </c>
      <c r="D363" s="241">
        <v>0.80000001192092896</v>
      </c>
      <c r="E363" s="244">
        <v>1.0986888324811017</v>
      </c>
      <c r="F363" s="358">
        <f>ROUND(MUNR[[#This Row],[Vt 2020]],2)</f>
        <v>1.1000000000000001</v>
      </c>
      <c r="G363" s="358">
        <v>1.42</v>
      </c>
      <c r="H363" s="367">
        <v>1.79</v>
      </c>
      <c r="I363" s="364"/>
      <c r="J363" s="238"/>
      <c r="K363" s="238"/>
      <c r="L363" s="238"/>
    </row>
    <row r="364" spans="1:12" ht="12.75" x14ac:dyDescent="0.2">
      <c r="A364" s="239" t="s">
        <v>1465</v>
      </c>
      <c r="B364" s="243" t="s">
        <v>2511</v>
      </c>
      <c r="C364" s="240">
        <v>0.3</v>
      </c>
      <c r="D364" s="241">
        <v>0.80000001192092896</v>
      </c>
      <c r="E364" s="244">
        <v>1.4355207293827554</v>
      </c>
      <c r="F364" s="358">
        <f>ROUND(MUNR[[#This Row],[Vt 2020]],2)</f>
        <v>1.44</v>
      </c>
      <c r="G364" s="358">
        <v>1.67</v>
      </c>
      <c r="H364" s="367">
        <v>2.13</v>
      </c>
      <c r="I364" s="364"/>
      <c r="J364" s="238"/>
      <c r="K364" s="238"/>
      <c r="L364" s="238"/>
    </row>
    <row r="365" spans="1:12" ht="12.75" x14ac:dyDescent="0.2">
      <c r="A365" s="239" t="s">
        <v>3101</v>
      </c>
      <c r="B365" s="239" t="s">
        <v>3102</v>
      </c>
      <c r="C365" s="240">
        <v>0.3</v>
      </c>
      <c r="D365" s="241">
        <v>0.80000001192092896</v>
      </c>
      <c r="E365" s="242">
        <v>4.5466515383262143E-2</v>
      </c>
      <c r="F365" s="358">
        <f>ROUND(MUNR[[#This Row],[Vt 2020]],2)</f>
        <v>0.05</v>
      </c>
      <c r="G365" s="358">
        <v>0.09</v>
      </c>
      <c r="H365" s="367">
        <v>0.1</v>
      </c>
      <c r="I365" s="364"/>
      <c r="J365" s="238"/>
      <c r="K365" s="238"/>
      <c r="L365" s="238"/>
    </row>
    <row r="366" spans="1:12" ht="12.75" x14ac:dyDescent="0.2">
      <c r="A366" s="239" t="s">
        <v>985</v>
      </c>
      <c r="B366" s="243" t="s">
        <v>2773</v>
      </c>
      <c r="C366" s="240">
        <v>0.3</v>
      </c>
      <c r="D366" s="241">
        <v>0.80000001192092896</v>
      </c>
      <c r="E366" s="244">
        <v>8.3463786742761475E-2</v>
      </c>
      <c r="F366" s="358">
        <f>ROUND(MUNR[[#This Row],[Vt 2020]],2)</f>
        <v>0.08</v>
      </c>
      <c r="G366" s="358">
        <v>0.09</v>
      </c>
      <c r="H366" s="367">
        <v>0.11</v>
      </c>
      <c r="I366" s="364"/>
      <c r="J366" s="238"/>
      <c r="K366" s="238"/>
      <c r="L366" s="238"/>
    </row>
    <row r="367" spans="1:12" ht="12.75" x14ac:dyDescent="0.2">
      <c r="A367" s="239" t="s">
        <v>644</v>
      </c>
      <c r="B367" s="239" t="s">
        <v>2397</v>
      </c>
      <c r="C367" s="240">
        <v>0.3</v>
      </c>
      <c r="D367" s="241">
        <v>0.80000001192092896</v>
      </c>
      <c r="E367" s="242">
        <v>1.1991551297202205</v>
      </c>
      <c r="F367" s="358">
        <f>ROUND(MUNR[[#This Row],[Vt 2020]],2)</f>
        <v>1.2</v>
      </c>
      <c r="G367" s="358">
        <v>1.46</v>
      </c>
      <c r="H367" s="367">
        <v>1.72</v>
      </c>
      <c r="I367" s="364"/>
      <c r="J367" s="238"/>
      <c r="K367" s="238"/>
      <c r="L367" s="238"/>
    </row>
    <row r="368" spans="1:12" ht="12.75" x14ac:dyDescent="0.2">
      <c r="A368" s="239" t="s">
        <v>1055</v>
      </c>
      <c r="B368" s="239" t="s">
        <v>3081</v>
      </c>
      <c r="C368" s="240">
        <v>0.3</v>
      </c>
      <c r="D368" s="241">
        <v>0.80000001192092896</v>
      </c>
      <c r="E368" s="242">
        <v>0.53850341414335567</v>
      </c>
      <c r="F368" s="358">
        <f>ROUND(MUNR[[#This Row],[Vt 2020]],2)</f>
        <v>0.54</v>
      </c>
      <c r="G368" s="358">
        <v>0.66</v>
      </c>
      <c r="H368" s="367">
        <v>0.67</v>
      </c>
      <c r="I368" s="364"/>
      <c r="J368" s="238"/>
      <c r="K368" s="238"/>
      <c r="L368" s="238"/>
    </row>
    <row r="369" spans="1:12" ht="12.75" x14ac:dyDescent="0.2">
      <c r="A369" s="239" t="s">
        <v>774</v>
      </c>
      <c r="B369" s="243" t="s">
        <v>2857</v>
      </c>
      <c r="C369" s="240">
        <v>0.3</v>
      </c>
      <c r="D369" s="241">
        <v>0.80000001192092896</v>
      </c>
      <c r="E369" s="244">
        <v>4.401497130991646</v>
      </c>
      <c r="F369" s="358">
        <f>ROUND(MUNR[[#This Row],[Vt 2020]],2)</f>
        <v>4.4000000000000004</v>
      </c>
      <c r="G369" s="358">
        <v>4.87</v>
      </c>
      <c r="H369" s="367">
        <v>5.7</v>
      </c>
      <c r="I369" s="364"/>
      <c r="J369" s="238"/>
      <c r="K369" s="238"/>
      <c r="L369" s="238"/>
    </row>
    <row r="370" spans="1:12" ht="12.75" x14ac:dyDescent="0.2">
      <c r="A370" s="239" t="s">
        <v>278</v>
      </c>
      <c r="B370" s="243" t="s">
        <v>2382</v>
      </c>
      <c r="C370" s="240">
        <v>2</v>
      </c>
      <c r="D370" s="241">
        <v>2</v>
      </c>
      <c r="E370" s="242">
        <v>22.9</v>
      </c>
      <c r="F370" s="358">
        <f>ROUND(MUNR[[#This Row],[Vt 2020]],2)</f>
        <v>22.9</v>
      </c>
      <c r="G370" s="358">
        <v>25.39</v>
      </c>
      <c r="H370" s="367">
        <v>27.6</v>
      </c>
      <c r="I370" s="364"/>
      <c r="J370" s="238"/>
      <c r="K370" s="238"/>
      <c r="L370" s="238"/>
    </row>
    <row r="371" spans="1:12" ht="12.75" x14ac:dyDescent="0.2">
      <c r="A371" s="239" t="s">
        <v>1059</v>
      </c>
      <c r="B371" s="239" t="s">
        <v>3264</v>
      </c>
      <c r="C371" s="240">
        <v>0.1</v>
      </c>
      <c r="D371" s="241">
        <v>0.80000001192092896</v>
      </c>
      <c r="E371" s="242">
        <v>8.9707875204420556E-2</v>
      </c>
      <c r="F371" s="358">
        <f>ROUND(MUNR[[#This Row],[Vt 2020]],2)</f>
        <v>0.09</v>
      </c>
      <c r="G371" s="358">
        <v>0.11</v>
      </c>
      <c r="H371" s="367">
        <v>0.11</v>
      </c>
      <c r="I371" s="364"/>
      <c r="J371" s="238"/>
      <c r="K371" s="238"/>
      <c r="L371" s="238"/>
    </row>
    <row r="372" spans="1:12" ht="12.75" x14ac:dyDescent="0.2">
      <c r="A372" s="239" t="s">
        <v>660</v>
      </c>
      <c r="B372" s="243" t="s">
        <v>2333</v>
      </c>
      <c r="C372" s="240">
        <v>1</v>
      </c>
      <c r="D372" s="241">
        <v>0.80000001192092896</v>
      </c>
      <c r="E372" s="244">
        <v>1.930899164067617</v>
      </c>
      <c r="F372" s="358">
        <f>ROUND(MUNR[[#This Row],[Vt 2020]],2)</f>
        <v>1.93</v>
      </c>
      <c r="G372" s="358">
        <v>2.09</v>
      </c>
      <c r="H372" s="367">
        <v>2.23</v>
      </c>
      <c r="I372" s="364"/>
      <c r="J372" s="238"/>
      <c r="K372" s="238"/>
      <c r="L372" s="238"/>
    </row>
    <row r="373" spans="1:12" ht="12.75" x14ac:dyDescent="0.2">
      <c r="A373" s="239" t="s">
        <v>638</v>
      </c>
      <c r="B373" s="239" t="s">
        <v>2333</v>
      </c>
      <c r="C373" s="240">
        <v>0.3</v>
      </c>
      <c r="D373" s="241">
        <v>0.80000001192092896</v>
      </c>
      <c r="E373" s="242">
        <v>0.83750345694217521</v>
      </c>
      <c r="F373" s="358">
        <f>ROUND(MUNR[[#This Row],[Vt 2020]],2)</f>
        <v>0.84</v>
      </c>
      <c r="G373" s="358">
        <v>1.03</v>
      </c>
      <c r="H373" s="367">
        <v>1.31</v>
      </c>
      <c r="I373" s="364"/>
      <c r="J373" s="238"/>
      <c r="K373" s="238"/>
      <c r="L373" s="238"/>
    </row>
    <row r="374" spans="1:12" ht="12.75" x14ac:dyDescent="0.2">
      <c r="A374" s="239" t="s">
        <v>1057</v>
      </c>
      <c r="B374" s="239" t="s">
        <v>2782</v>
      </c>
      <c r="C374" s="240">
        <v>0.3</v>
      </c>
      <c r="D374" s="241">
        <v>0.80000001192092896</v>
      </c>
      <c r="E374" s="242">
        <v>8.3463786742761475E-2</v>
      </c>
      <c r="F374" s="358">
        <f>ROUND(MUNR[[#This Row],[Vt 2020]],2)</f>
        <v>0.08</v>
      </c>
      <c r="G374" s="358">
        <v>0.09</v>
      </c>
      <c r="H374" s="367">
        <v>0.11</v>
      </c>
      <c r="I374" s="364"/>
      <c r="J374" s="238"/>
      <c r="K374" s="238"/>
      <c r="L374" s="238"/>
    </row>
    <row r="375" spans="1:12" ht="12.75" x14ac:dyDescent="0.2">
      <c r="A375" s="239" t="s">
        <v>511</v>
      </c>
      <c r="B375" s="243" t="s">
        <v>2609</v>
      </c>
      <c r="C375" s="240">
        <v>1</v>
      </c>
      <c r="D375" s="241">
        <v>1</v>
      </c>
      <c r="E375" s="244">
        <v>0.48110245866678447</v>
      </c>
      <c r="F375" s="358">
        <f>ROUND(MUNR[[#This Row],[Vt 2020]],2)</f>
        <v>0.48</v>
      </c>
      <c r="G375" s="358">
        <v>0.65</v>
      </c>
      <c r="H375" s="367">
        <v>0.78</v>
      </c>
      <c r="I375" s="364"/>
      <c r="J375" s="238"/>
      <c r="K375" s="238"/>
      <c r="L375" s="238"/>
    </row>
    <row r="376" spans="1:12" ht="12.75" x14ac:dyDescent="0.2">
      <c r="A376" s="239" t="s">
        <v>736</v>
      </c>
      <c r="B376" s="239" t="s">
        <v>2385</v>
      </c>
      <c r="C376" s="240">
        <v>0.3</v>
      </c>
      <c r="D376" s="241">
        <v>0.80000001192092896</v>
      </c>
      <c r="E376" s="242">
        <v>1.1991551297202205</v>
      </c>
      <c r="F376" s="358">
        <f>ROUND(MUNR[[#This Row],[Vt 2020]],2)</f>
        <v>1.2</v>
      </c>
      <c r="G376" s="358">
        <v>1.46</v>
      </c>
      <c r="H376" s="367">
        <v>1.72</v>
      </c>
      <c r="I376" s="364"/>
      <c r="J376" s="238"/>
      <c r="K376" s="238"/>
      <c r="L376" s="238"/>
    </row>
    <row r="377" spans="1:12" ht="12.75" x14ac:dyDescent="0.2">
      <c r="A377" s="239" t="s">
        <v>1265</v>
      </c>
      <c r="B377" s="243" t="s">
        <v>2203</v>
      </c>
      <c r="C377" s="240">
        <v>0.3</v>
      </c>
      <c r="D377" s="241">
        <v>0.80000001192092896</v>
      </c>
      <c r="E377" s="244">
        <v>1.0986888324811017</v>
      </c>
      <c r="F377" s="358">
        <f>ROUND(MUNR[[#This Row],[Vt 2020]],2)</f>
        <v>1.1000000000000001</v>
      </c>
      <c r="G377" s="358">
        <v>1.42</v>
      </c>
      <c r="H377" s="367">
        <v>1.79</v>
      </c>
      <c r="I377" s="364"/>
      <c r="J377" s="238"/>
      <c r="K377" s="238"/>
      <c r="L377" s="238"/>
    </row>
    <row r="378" spans="1:12" ht="12.75" x14ac:dyDescent="0.2">
      <c r="A378" s="239" t="s">
        <v>825</v>
      </c>
      <c r="B378" s="243" t="s">
        <v>2396</v>
      </c>
      <c r="C378" s="240">
        <v>0.3</v>
      </c>
      <c r="D378" s="241">
        <v>0.80000001192092896</v>
      </c>
      <c r="E378" s="244">
        <v>1.1991551297202205</v>
      </c>
      <c r="F378" s="358">
        <f>ROUND(MUNR[[#This Row],[Vt 2020]],2)</f>
        <v>1.2</v>
      </c>
      <c r="G378" s="358">
        <v>1.46</v>
      </c>
      <c r="H378" s="367">
        <v>1.72</v>
      </c>
      <c r="I378" s="364"/>
      <c r="J378" s="238"/>
      <c r="K378" s="238"/>
      <c r="L378" s="238"/>
    </row>
    <row r="379" spans="1:12" ht="12.75" x14ac:dyDescent="0.2">
      <c r="A379" s="239" t="s">
        <v>1482</v>
      </c>
      <c r="B379" s="239" t="s">
        <v>2500</v>
      </c>
      <c r="C379" s="240">
        <v>0.3</v>
      </c>
      <c r="D379" s="241">
        <v>0.80000001192092896</v>
      </c>
      <c r="E379" s="242">
        <v>1.4355207293827554</v>
      </c>
      <c r="F379" s="358">
        <f>ROUND(MUNR[[#This Row],[Vt 2020]],2)</f>
        <v>1.44</v>
      </c>
      <c r="G379" s="358">
        <v>1.67</v>
      </c>
      <c r="H379" s="367">
        <v>2.13</v>
      </c>
      <c r="I379" s="364"/>
      <c r="J379" s="238"/>
      <c r="K379" s="238"/>
      <c r="L379" s="238"/>
    </row>
    <row r="380" spans="1:12" ht="12.75" x14ac:dyDescent="0.2">
      <c r="A380" s="239" t="s">
        <v>1123</v>
      </c>
      <c r="B380" s="243" t="s">
        <v>3082</v>
      </c>
      <c r="C380" s="240">
        <v>0.3</v>
      </c>
      <c r="D380" s="241">
        <v>0.80000001192092896</v>
      </c>
      <c r="E380" s="244">
        <v>0.53850341414335567</v>
      </c>
      <c r="F380" s="358">
        <f>ROUND(MUNR[[#This Row],[Vt 2020]],2)</f>
        <v>0.54</v>
      </c>
      <c r="G380" s="358">
        <v>0.66</v>
      </c>
      <c r="H380" s="367">
        <v>0.67</v>
      </c>
      <c r="I380" s="364"/>
      <c r="J380" s="238"/>
      <c r="K380" s="238"/>
      <c r="L380" s="238"/>
    </row>
    <row r="381" spans="1:12" ht="12.75" x14ac:dyDescent="0.2">
      <c r="A381" s="239" t="s">
        <v>603</v>
      </c>
      <c r="B381" s="239" t="s">
        <v>2122</v>
      </c>
      <c r="C381" s="240">
        <v>0.3</v>
      </c>
      <c r="D381" s="241">
        <v>0.80000001192092896</v>
      </c>
      <c r="E381" s="242">
        <v>0.2938152546075547</v>
      </c>
      <c r="F381" s="358">
        <f>ROUND(MUNR[[#This Row],[Vt 2020]],2)</f>
        <v>0.28999999999999998</v>
      </c>
      <c r="G381" s="358">
        <v>0.59</v>
      </c>
      <c r="H381" s="367">
        <v>1.33</v>
      </c>
      <c r="I381" s="364"/>
      <c r="J381" s="238"/>
      <c r="K381" s="238"/>
      <c r="L381" s="238"/>
    </row>
    <row r="382" spans="1:12" ht="12.75" x14ac:dyDescent="0.2">
      <c r="A382" s="239" t="s">
        <v>1125</v>
      </c>
      <c r="B382" s="243" t="s">
        <v>2771</v>
      </c>
      <c r="C382" s="240">
        <v>0.3</v>
      </c>
      <c r="D382" s="241">
        <v>0.80000001192092896</v>
      </c>
      <c r="E382" s="244">
        <v>8.3463786742761475E-2</v>
      </c>
      <c r="F382" s="358">
        <f>ROUND(MUNR[[#This Row],[Vt 2020]],2)</f>
        <v>0.08</v>
      </c>
      <c r="G382" s="358">
        <v>0.09</v>
      </c>
      <c r="H382" s="367">
        <v>0.11</v>
      </c>
      <c r="I382" s="364"/>
      <c r="J382" s="238"/>
      <c r="K382" s="238"/>
      <c r="L382" s="238"/>
    </row>
    <row r="383" spans="1:12" ht="12.75" x14ac:dyDescent="0.2">
      <c r="A383" s="239" t="s">
        <v>1127</v>
      </c>
      <c r="B383" s="239" t="s">
        <v>3262</v>
      </c>
      <c r="C383" s="240">
        <v>0.1</v>
      </c>
      <c r="D383" s="241">
        <v>0.80000001192092896</v>
      </c>
      <c r="E383" s="242">
        <v>8.9707875204420556E-2</v>
      </c>
      <c r="F383" s="358">
        <f>ROUND(MUNR[[#This Row],[Vt 2020]],2)</f>
        <v>0.09</v>
      </c>
      <c r="G383" s="358">
        <v>0.11</v>
      </c>
      <c r="H383" s="367">
        <v>0.11</v>
      </c>
      <c r="I383" s="364"/>
      <c r="J383" s="238"/>
      <c r="K383" s="238"/>
      <c r="L383" s="238"/>
    </row>
    <row r="384" spans="1:12" ht="12.75" x14ac:dyDescent="0.2">
      <c r="A384" s="239" t="s">
        <v>396</v>
      </c>
      <c r="B384" s="243" t="s">
        <v>3189</v>
      </c>
      <c r="C384" s="240">
        <v>1</v>
      </c>
      <c r="D384" s="241">
        <v>1</v>
      </c>
      <c r="E384" s="244">
        <v>8.4501052997836403</v>
      </c>
      <c r="F384" s="358">
        <f>ROUND(MUNR[[#This Row],[Vt 2020]],2)</f>
        <v>8.4499999999999993</v>
      </c>
      <c r="G384" s="358">
        <v>8.26</v>
      </c>
      <c r="H384" s="367">
        <v>9.83</v>
      </c>
      <c r="I384" s="364"/>
      <c r="J384" s="238"/>
      <c r="K384" s="238"/>
      <c r="L384" s="238"/>
    </row>
    <row r="385" spans="1:12" ht="12.75" x14ac:dyDescent="0.2">
      <c r="A385" s="239" t="s">
        <v>383</v>
      </c>
      <c r="B385" s="239" t="s">
        <v>3202</v>
      </c>
      <c r="C385" s="240">
        <v>1</v>
      </c>
      <c r="D385" s="241">
        <v>1</v>
      </c>
      <c r="E385" s="242">
        <v>1.6486822566160786</v>
      </c>
      <c r="F385" s="358">
        <f>ROUND(MUNR[[#This Row],[Vt 2020]],2)</f>
        <v>1.65</v>
      </c>
      <c r="G385" s="358">
        <v>1.76</v>
      </c>
      <c r="H385" s="367">
        <v>1.85</v>
      </c>
      <c r="I385" s="364"/>
      <c r="J385" s="238"/>
      <c r="K385" s="238"/>
      <c r="L385" s="238"/>
    </row>
    <row r="386" spans="1:12" ht="12.75" x14ac:dyDescent="0.2">
      <c r="A386" s="239" t="s">
        <v>330</v>
      </c>
      <c r="B386" s="243" t="s">
        <v>163</v>
      </c>
      <c r="C386" s="240">
        <v>2</v>
      </c>
      <c r="D386" s="241">
        <v>2</v>
      </c>
      <c r="E386" s="244">
        <v>36.291629325461564</v>
      </c>
      <c r="F386" s="358">
        <f>ROUND(MUNR[[#This Row],[Vt 2020]],2)</f>
        <v>36.29</v>
      </c>
      <c r="G386" s="358">
        <v>42.33</v>
      </c>
      <c r="H386" s="367">
        <v>49.58</v>
      </c>
      <c r="I386" s="364"/>
      <c r="J386" s="238"/>
      <c r="K386" s="238"/>
      <c r="L386" s="238"/>
    </row>
    <row r="387" spans="1:12" ht="12.75" x14ac:dyDescent="0.2">
      <c r="A387" s="239" t="s">
        <v>604</v>
      </c>
      <c r="B387" s="239" t="s">
        <v>2618</v>
      </c>
      <c r="C387" s="240">
        <v>1</v>
      </c>
      <c r="D387" s="241">
        <v>1</v>
      </c>
      <c r="E387" s="242">
        <v>0.48110245866678447</v>
      </c>
      <c r="F387" s="358">
        <f>ROUND(MUNR[[#This Row],[Vt 2020]],2)</f>
        <v>0.48</v>
      </c>
      <c r="G387" s="358">
        <v>0.65</v>
      </c>
      <c r="H387" s="367">
        <v>0.78</v>
      </c>
      <c r="I387" s="364"/>
      <c r="J387" s="238"/>
      <c r="K387" s="238"/>
      <c r="L387" s="238"/>
    </row>
    <row r="388" spans="1:12" ht="12.75" x14ac:dyDescent="0.2">
      <c r="A388" s="239" t="s">
        <v>481</v>
      </c>
      <c r="B388" s="239" t="s">
        <v>3131</v>
      </c>
      <c r="C388" s="240">
        <v>1</v>
      </c>
      <c r="D388" s="241">
        <v>1</v>
      </c>
      <c r="E388" s="242">
        <v>4.597327340442277</v>
      </c>
      <c r="F388" s="358">
        <f>ROUND(MUNR[[#This Row],[Vt 2020]],2)</f>
        <v>4.5999999999999996</v>
      </c>
      <c r="G388" s="358">
        <v>5.54</v>
      </c>
      <c r="H388" s="367">
        <v>6.84</v>
      </c>
      <c r="I388" s="364"/>
      <c r="J388" s="238"/>
      <c r="K388" s="238"/>
      <c r="L388" s="238"/>
    </row>
    <row r="389" spans="1:12" ht="12.75" x14ac:dyDescent="0.2">
      <c r="A389" s="239" t="s">
        <v>1183</v>
      </c>
      <c r="B389" s="243" t="s">
        <v>2769</v>
      </c>
      <c r="C389" s="240">
        <v>0.3</v>
      </c>
      <c r="D389" s="241">
        <v>0.80000001192092896</v>
      </c>
      <c r="E389" s="244">
        <v>8.3463786742761475E-2</v>
      </c>
      <c r="F389" s="358">
        <f>ROUND(MUNR[[#This Row],[Vt 2020]],2)</f>
        <v>0.08</v>
      </c>
      <c r="G389" s="358">
        <v>0.09</v>
      </c>
      <c r="H389" s="367">
        <v>0.11</v>
      </c>
      <c r="I389" s="364"/>
      <c r="J389" s="238"/>
      <c r="K389" s="238"/>
      <c r="L389" s="238"/>
    </row>
    <row r="390" spans="1:12" ht="12.75" x14ac:dyDescent="0.2">
      <c r="A390" s="239" t="s">
        <v>594</v>
      </c>
      <c r="B390" s="239" t="s">
        <v>2712</v>
      </c>
      <c r="C390" s="240">
        <v>0.3</v>
      </c>
      <c r="D390" s="241">
        <v>0.80000001192092896</v>
      </c>
      <c r="E390" s="242">
        <v>1.5416267019628558</v>
      </c>
      <c r="F390" s="358">
        <f>ROUND(MUNR[[#This Row],[Vt 2020]],2)</f>
        <v>1.54</v>
      </c>
      <c r="G390" s="358">
        <v>1.82</v>
      </c>
      <c r="H390" s="367">
        <v>2.48</v>
      </c>
      <c r="I390" s="364"/>
      <c r="J390" s="238"/>
      <c r="K390" s="238"/>
      <c r="L390" s="238"/>
    </row>
    <row r="391" spans="1:12" ht="12.75" x14ac:dyDescent="0.2">
      <c r="A391" s="239" t="s">
        <v>491</v>
      </c>
      <c r="B391" s="239" t="s">
        <v>3184</v>
      </c>
      <c r="C391" s="240">
        <v>1</v>
      </c>
      <c r="D391" s="241">
        <v>1</v>
      </c>
      <c r="E391" s="242">
        <v>8.4501052997836403</v>
      </c>
      <c r="F391" s="358">
        <f>ROUND(MUNR[[#This Row],[Vt 2020]],2)</f>
        <v>8.4499999999999993</v>
      </c>
      <c r="G391" s="358">
        <v>8.26</v>
      </c>
      <c r="H391" s="367">
        <v>9.83</v>
      </c>
      <c r="I391" s="364"/>
      <c r="J391" s="238"/>
      <c r="K391" s="238"/>
      <c r="L391" s="238"/>
    </row>
    <row r="392" spans="1:12" ht="12.75" x14ac:dyDescent="0.2">
      <c r="A392" s="239" t="s">
        <v>574</v>
      </c>
      <c r="B392" s="243" t="s">
        <v>3130</v>
      </c>
      <c r="C392" s="240">
        <v>1</v>
      </c>
      <c r="D392" s="241">
        <v>1</v>
      </c>
      <c r="E392" s="244">
        <v>4.597327340442277</v>
      </c>
      <c r="F392" s="358">
        <f>ROUND(MUNR[[#This Row],[Vt 2020]],2)</f>
        <v>4.5999999999999996</v>
      </c>
      <c r="G392" s="358">
        <v>5.54</v>
      </c>
      <c r="H392" s="367">
        <v>6.84</v>
      </c>
      <c r="I392" s="364"/>
      <c r="J392" s="238"/>
      <c r="K392" s="238"/>
      <c r="L392" s="238"/>
    </row>
    <row r="393" spans="1:12" ht="12.75" x14ac:dyDescent="0.2">
      <c r="A393" s="239" t="s">
        <v>655</v>
      </c>
      <c r="B393" s="239" t="s">
        <v>2748</v>
      </c>
      <c r="C393" s="240">
        <v>0.3</v>
      </c>
      <c r="D393" s="241">
        <v>0.80000001192092896</v>
      </c>
      <c r="E393" s="242">
        <v>0.47940152986056278</v>
      </c>
      <c r="F393" s="358">
        <f>ROUND(MUNR[[#This Row],[Vt 2020]],2)</f>
        <v>0.48</v>
      </c>
      <c r="G393" s="358">
        <v>0.59</v>
      </c>
      <c r="H393" s="367">
        <v>0.99</v>
      </c>
      <c r="I393" s="364"/>
      <c r="J393" s="238"/>
      <c r="K393" s="238"/>
      <c r="L393" s="238"/>
    </row>
    <row r="394" spans="1:12" ht="12.75" x14ac:dyDescent="0.2">
      <c r="A394" s="239" t="s">
        <v>572</v>
      </c>
      <c r="B394" s="243" t="s">
        <v>3167</v>
      </c>
      <c r="C394" s="240">
        <v>1</v>
      </c>
      <c r="D394" s="241">
        <v>1</v>
      </c>
      <c r="E394" s="244">
        <v>0.81820928915310109</v>
      </c>
      <c r="F394" s="358">
        <f>ROUND(MUNR[[#This Row],[Vt 2020]],2)</f>
        <v>0.82</v>
      </c>
      <c r="G394" s="358">
        <v>1.34</v>
      </c>
      <c r="H394" s="367">
        <v>1.5</v>
      </c>
      <c r="I394" s="364"/>
      <c r="J394" s="238"/>
      <c r="K394" s="238"/>
      <c r="L394" s="238"/>
    </row>
    <row r="395" spans="1:12" ht="12.75" x14ac:dyDescent="0.2">
      <c r="A395" s="239" t="s">
        <v>809</v>
      </c>
      <c r="B395" s="243" t="s">
        <v>2631</v>
      </c>
      <c r="C395" s="240">
        <v>2</v>
      </c>
      <c r="D395" s="241">
        <v>2</v>
      </c>
      <c r="E395" s="244">
        <v>15.780678403248567</v>
      </c>
      <c r="F395" s="358">
        <f>ROUND(MUNR[[#This Row],[Vt 2020]],2)</f>
        <v>15.78</v>
      </c>
      <c r="G395" s="358">
        <v>17.25</v>
      </c>
      <c r="H395" s="367">
        <v>22.52</v>
      </c>
      <c r="I395" s="364"/>
      <c r="J395" s="238"/>
      <c r="K395" s="238"/>
      <c r="L395" s="238"/>
    </row>
    <row r="396" spans="1:12" ht="12.75" x14ac:dyDescent="0.2">
      <c r="A396" s="239" t="s">
        <v>678</v>
      </c>
      <c r="B396" s="243" t="s">
        <v>2426</v>
      </c>
      <c r="C396" s="240">
        <v>0.3</v>
      </c>
      <c r="D396" s="241">
        <v>0.80000001192092896</v>
      </c>
      <c r="E396" s="244">
        <v>0.13623203110458548</v>
      </c>
      <c r="F396" s="358">
        <f>ROUND(MUNR[[#This Row],[Vt 2020]],2)</f>
        <v>0.14000000000000001</v>
      </c>
      <c r="G396" s="358">
        <v>0.16</v>
      </c>
      <c r="H396" s="367">
        <v>0.27</v>
      </c>
      <c r="I396" s="364"/>
      <c r="J396" s="238"/>
      <c r="K396" s="238"/>
      <c r="L396" s="238"/>
    </row>
    <row r="397" spans="1:12" ht="12.75" x14ac:dyDescent="0.2">
      <c r="A397" s="239" t="s">
        <v>539</v>
      </c>
      <c r="B397" s="239" t="s">
        <v>2235</v>
      </c>
      <c r="C397" s="240">
        <v>1.6</v>
      </c>
      <c r="D397" s="241">
        <v>1.6000000238418579</v>
      </c>
      <c r="E397" s="242">
        <v>9.2490164999721749</v>
      </c>
      <c r="F397" s="358">
        <f>ROUND(MUNR[[#This Row],[Vt 2020]],2)</f>
        <v>9.25</v>
      </c>
      <c r="G397" s="358">
        <v>10.46</v>
      </c>
      <c r="H397" s="367">
        <v>12.98</v>
      </c>
      <c r="I397" s="364"/>
      <c r="J397" s="238"/>
      <c r="K397" s="238"/>
      <c r="L397" s="238"/>
    </row>
    <row r="398" spans="1:12" ht="12.75" x14ac:dyDescent="0.2">
      <c r="A398" s="239" t="s">
        <v>632</v>
      </c>
      <c r="B398" s="239" t="s">
        <v>2233</v>
      </c>
      <c r="C398" s="240">
        <v>1.6</v>
      </c>
      <c r="D398" s="241">
        <v>1.6000000238418579</v>
      </c>
      <c r="E398" s="242">
        <v>9.2490164999721749</v>
      </c>
      <c r="F398" s="358">
        <f>ROUND(MUNR[[#This Row],[Vt 2020]],2)</f>
        <v>9.25</v>
      </c>
      <c r="G398" s="358">
        <v>10.46</v>
      </c>
      <c r="H398" s="367">
        <v>12.98</v>
      </c>
      <c r="I398" s="364"/>
      <c r="J398" s="238"/>
      <c r="K398" s="238"/>
      <c r="L398" s="238"/>
    </row>
    <row r="399" spans="1:12" ht="12.75" x14ac:dyDescent="0.2">
      <c r="A399" s="239" t="s">
        <v>472</v>
      </c>
      <c r="B399" s="243" t="s">
        <v>2571</v>
      </c>
      <c r="C399" s="240">
        <v>0.3</v>
      </c>
      <c r="D399" s="241">
        <v>0.80000001192092896</v>
      </c>
      <c r="E399" s="244">
        <v>5.6395117928218559</v>
      </c>
      <c r="F399" s="358">
        <f>ROUND(MUNR[[#This Row],[Vt 2020]],2)</f>
        <v>5.64</v>
      </c>
      <c r="G399" s="358">
        <v>5.15</v>
      </c>
      <c r="H399" s="367">
        <v>5.75</v>
      </c>
      <c r="I399" s="364"/>
      <c r="J399" s="238"/>
      <c r="K399" s="238"/>
      <c r="L399" s="238"/>
    </row>
    <row r="400" spans="1:12" ht="12.75" x14ac:dyDescent="0.2">
      <c r="A400" s="239" t="s">
        <v>769</v>
      </c>
      <c r="B400" s="239" t="s">
        <v>2427</v>
      </c>
      <c r="C400" s="240">
        <v>0.3</v>
      </c>
      <c r="D400" s="241">
        <v>0.80000001192092896</v>
      </c>
      <c r="E400" s="242">
        <v>0.13623203110458548</v>
      </c>
      <c r="F400" s="358">
        <f>ROUND(MUNR[[#This Row],[Vt 2020]],2)</f>
        <v>0.14000000000000001</v>
      </c>
      <c r="G400" s="358">
        <v>0.16</v>
      </c>
      <c r="H400" s="367">
        <v>0.27</v>
      </c>
      <c r="I400" s="364"/>
      <c r="J400" s="238"/>
      <c r="K400" s="238"/>
      <c r="L400" s="238"/>
    </row>
    <row r="401" spans="1:12" ht="12.75" x14ac:dyDescent="0.2">
      <c r="A401" s="239" t="s">
        <v>651</v>
      </c>
      <c r="B401" s="239" t="s">
        <v>2691</v>
      </c>
      <c r="C401" s="240">
        <v>0.3</v>
      </c>
      <c r="D401" s="241">
        <v>0.80000001192092896</v>
      </c>
      <c r="E401" s="242">
        <v>0.36379295628285874</v>
      </c>
      <c r="F401" s="358">
        <f>ROUND(MUNR[[#This Row],[Vt 2020]],2)</f>
        <v>0.36</v>
      </c>
      <c r="G401" s="358">
        <v>0.46</v>
      </c>
      <c r="H401" s="367">
        <v>0.59</v>
      </c>
      <c r="I401" s="364"/>
      <c r="J401" s="238"/>
      <c r="K401" s="238"/>
      <c r="L401" s="238"/>
    </row>
    <row r="402" spans="1:12" ht="12.75" x14ac:dyDescent="0.2">
      <c r="A402" s="239" t="s">
        <v>411</v>
      </c>
      <c r="B402" s="243" t="s">
        <v>2928</v>
      </c>
      <c r="C402" s="240">
        <v>2</v>
      </c>
      <c r="D402" s="241">
        <v>2</v>
      </c>
      <c r="E402" s="244">
        <v>0.42480850235463791</v>
      </c>
      <c r="F402" s="358">
        <f>ROUND(MUNR[[#This Row],[Vt 2020]],2)</f>
        <v>0.42</v>
      </c>
      <c r="G402" s="358">
        <v>0.49</v>
      </c>
      <c r="H402" s="367">
        <v>0.45</v>
      </c>
      <c r="I402" s="364"/>
      <c r="J402" s="238"/>
      <c r="K402" s="238"/>
      <c r="L402" s="238"/>
    </row>
    <row r="403" spans="1:12" ht="12.75" x14ac:dyDescent="0.2">
      <c r="A403" s="239" t="s">
        <v>1236</v>
      </c>
      <c r="B403" s="243" t="s">
        <v>2783</v>
      </c>
      <c r="C403" s="240">
        <v>0.3</v>
      </c>
      <c r="D403" s="241">
        <v>0.80000001192092896</v>
      </c>
      <c r="E403" s="244">
        <v>8.3463786742761475E-2</v>
      </c>
      <c r="F403" s="358">
        <f>ROUND(MUNR[[#This Row],[Vt 2020]],2)</f>
        <v>0.08</v>
      </c>
      <c r="G403" s="358">
        <v>0.09</v>
      </c>
      <c r="H403" s="367">
        <v>0.11</v>
      </c>
      <c r="I403" s="364"/>
      <c r="J403" s="238"/>
      <c r="K403" s="238"/>
      <c r="L403" s="238"/>
    </row>
    <row r="404" spans="1:12" ht="12.75" x14ac:dyDescent="0.2">
      <c r="A404" s="239" t="s">
        <v>464</v>
      </c>
      <c r="B404" s="243" t="s">
        <v>2339</v>
      </c>
      <c r="C404" s="240">
        <v>0.3</v>
      </c>
      <c r="D404" s="241">
        <v>0.80000001192092896</v>
      </c>
      <c r="E404" s="244">
        <v>1.3677474400727085</v>
      </c>
      <c r="F404" s="358">
        <f>ROUND(MUNR[[#This Row],[Vt 2020]],2)</f>
        <v>1.37</v>
      </c>
      <c r="G404" s="358">
        <v>1.43</v>
      </c>
      <c r="H404" s="367">
        <v>1.63</v>
      </c>
      <c r="I404" s="364"/>
      <c r="J404" s="238"/>
      <c r="K404" s="238"/>
      <c r="L404" s="238"/>
    </row>
    <row r="405" spans="1:12" ht="12.75" x14ac:dyDescent="0.2">
      <c r="A405" s="239" t="s">
        <v>288</v>
      </c>
      <c r="B405" s="243" t="s">
        <v>239</v>
      </c>
      <c r="C405" s="240">
        <v>2</v>
      </c>
      <c r="D405" s="241">
        <v>2</v>
      </c>
      <c r="E405" s="244">
        <v>19.994804055078305</v>
      </c>
      <c r="F405" s="358">
        <f>ROUND(MUNR[[#This Row],[Vt 2020]],2)</f>
        <v>19.989999999999998</v>
      </c>
      <c r="G405" s="358">
        <v>18.95</v>
      </c>
      <c r="H405" s="367">
        <v>25.14</v>
      </c>
      <c r="I405" s="364"/>
      <c r="J405" s="238"/>
      <c r="K405" s="238"/>
      <c r="L405" s="238"/>
    </row>
    <row r="406" spans="1:12" ht="12.75" x14ac:dyDescent="0.2">
      <c r="A406" s="239" t="s">
        <v>724</v>
      </c>
      <c r="B406" s="243" t="s">
        <v>2244</v>
      </c>
      <c r="C406" s="240">
        <v>1.6</v>
      </c>
      <c r="D406" s="241">
        <v>1.6000000238418579</v>
      </c>
      <c r="E406" s="244">
        <v>9.2490164999721749</v>
      </c>
      <c r="F406" s="358">
        <f>ROUND(MUNR[[#This Row],[Vt 2020]],2)</f>
        <v>9.25</v>
      </c>
      <c r="G406" s="358">
        <v>10.46</v>
      </c>
      <c r="H406" s="367">
        <v>12.98</v>
      </c>
      <c r="I406" s="364"/>
      <c r="J406" s="238"/>
      <c r="K406" s="238"/>
      <c r="L406" s="238"/>
    </row>
    <row r="407" spans="1:12" ht="12.75" x14ac:dyDescent="0.2">
      <c r="A407" s="239" t="s">
        <v>590</v>
      </c>
      <c r="B407" s="239" t="s">
        <v>3204</v>
      </c>
      <c r="C407" s="240">
        <v>0.1</v>
      </c>
      <c r="D407" s="241">
        <v>0.80000001192092896</v>
      </c>
      <c r="E407" s="242">
        <v>1.0799951899649364E-2</v>
      </c>
      <c r="F407" s="358">
        <f>ROUND(MUNR[[#This Row],[Vt 2020]],2)</f>
        <v>0.01</v>
      </c>
      <c r="G407" s="358">
        <v>0.01</v>
      </c>
      <c r="H407" s="242">
        <v>0.01</v>
      </c>
      <c r="I407" s="364"/>
      <c r="J407" s="238"/>
      <c r="K407" s="238"/>
      <c r="L407" s="238"/>
    </row>
    <row r="408" spans="1:12" ht="12.75" x14ac:dyDescent="0.2">
      <c r="A408" s="239" t="s">
        <v>975</v>
      </c>
      <c r="B408" s="239" t="s">
        <v>2104</v>
      </c>
      <c r="C408" s="240">
        <v>2</v>
      </c>
      <c r="D408" s="241">
        <v>2</v>
      </c>
      <c r="E408" s="242">
        <v>162.98141347212285</v>
      </c>
      <c r="F408" s="358">
        <f>ROUND(MUNR[[#This Row],[Vt 2020]],2)</f>
        <v>162.97999999999999</v>
      </c>
      <c r="G408" s="358">
        <v>189.76</v>
      </c>
      <c r="H408" s="367">
        <v>238.52</v>
      </c>
      <c r="I408" s="364"/>
      <c r="J408" s="238"/>
      <c r="K408" s="238"/>
      <c r="L408" s="238"/>
    </row>
    <row r="409" spans="1:12" ht="12.75" x14ac:dyDescent="0.2">
      <c r="A409" s="239" t="s">
        <v>1052</v>
      </c>
      <c r="B409" s="239" t="s">
        <v>2825</v>
      </c>
      <c r="C409" s="240">
        <v>0.3</v>
      </c>
      <c r="D409" s="241">
        <v>0.80000001192092896</v>
      </c>
      <c r="E409" s="242">
        <v>0.26464446930929603</v>
      </c>
      <c r="F409" s="358">
        <f>ROUND(MUNR[[#This Row],[Vt 2020]],2)</f>
        <v>0.26</v>
      </c>
      <c r="G409" s="358">
        <v>0.65</v>
      </c>
      <c r="H409" s="367">
        <v>0.84</v>
      </c>
      <c r="I409" s="364"/>
      <c r="J409" s="238"/>
      <c r="K409" s="238"/>
      <c r="L409" s="238"/>
    </row>
    <row r="410" spans="1:12" ht="12.75" x14ac:dyDescent="0.2">
      <c r="A410" s="239" t="s">
        <v>813</v>
      </c>
      <c r="B410" s="243" t="s">
        <v>2238</v>
      </c>
      <c r="C410" s="240">
        <v>1.6</v>
      </c>
      <c r="D410" s="241">
        <v>1.6000000238418579</v>
      </c>
      <c r="E410" s="244">
        <v>9.2490164999721749</v>
      </c>
      <c r="F410" s="358">
        <f>ROUND(MUNR[[#This Row],[Vt 2020]],2)</f>
        <v>9.25</v>
      </c>
      <c r="G410" s="358">
        <v>10.46</v>
      </c>
      <c r="H410" s="367">
        <v>12.98</v>
      </c>
      <c r="I410" s="364"/>
      <c r="J410" s="238"/>
      <c r="K410" s="238"/>
      <c r="L410" s="238"/>
    </row>
    <row r="411" spans="1:12" ht="12.75" x14ac:dyDescent="0.2">
      <c r="A411" s="239" t="s">
        <v>1020</v>
      </c>
      <c r="B411" s="243" t="s">
        <v>2906</v>
      </c>
      <c r="C411" s="240">
        <v>0.3</v>
      </c>
      <c r="D411" s="241">
        <v>0.80000001192092896</v>
      </c>
      <c r="E411" s="244">
        <v>2.501510453441492</v>
      </c>
      <c r="F411" s="358">
        <f>ROUND(MUNR[[#This Row],[Vt 2020]],2)</f>
        <v>2.5</v>
      </c>
      <c r="G411" s="358">
        <v>3.21</v>
      </c>
      <c r="H411" s="367">
        <v>4.47</v>
      </c>
      <c r="I411" s="364"/>
      <c r="J411" s="238"/>
      <c r="K411" s="238"/>
      <c r="L411" s="238"/>
    </row>
    <row r="412" spans="1:12" ht="12.75" x14ac:dyDescent="0.2">
      <c r="A412" s="239" t="s">
        <v>842</v>
      </c>
      <c r="B412" s="243" t="s">
        <v>2479</v>
      </c>
      <c r="C412" s="240">
        <v>0.3</v>
      </c>
      <c r="D412" s="241">
        <v>0.80000001192092896</v>
      </c>
      <c r="E412" s="244">
        <v>3.6013776932655941</v>
      </c>
      <c r="F412" s="358">
        <f>ROUND(MUNR[[#This Row],[Vt 2020]],2)</f>
        <v>3.6</v>
      </c>
      <c r="G412" s="358">
        <v>7.37</v>
      </c>
      <c r="H412" s="367">
        <v>8.59</v>
      </c>
      <c r="I412" s="364"/>
      <c r="J412" s="238"/>
      <c r="K412" s="238"/>
      <c r="L412" s="238"/>
    </row>
    <row r="413" spans="1:12" ht="12.75" x14ac:dyDescent="0.2">
      <c r="A413" s="239" t="s">
        <v>1120</v>
      </c>
      <c r="B413" s="243" t="s">
        <v>2832</v>
      </c>
      <c r="C413" s="240">
        <v>0.3</v>
      </c>
      <c r="D413" s="241">
        <v>0.80000001192092896</v>
      </c>
      <c r="E413" s="244">
        <v>0.26464446930929603</v>
      </c>
      <c r="F413" s="358">
        <f>ROUND(MUNR[[#This Row],[Vt 2020]],2)</f>
        <v>0.26</v>
      </c>
      <c r="G413" s="358">
        <v>0.65</v>
      </c>
      <c r="H413" s="367">
        <v>0.84</v>
      </c>
      <c r="I413" s="364"/>
      <c r="J413" s="238"/>
      <c r="K413" s="238"/>
      <c r="L413" s="238"/>
    </row>
    <row r="414" spans="1:12" ht="12.75" x14ac:dyDescent="0.2">
      <c r="A414" s="239" t="s">
        <v>565</v>
      </c>
      <c r="B414" s="243" t="s">
        <v>2575</v>
      </c>
      <c r="C414" s="240">
        <v>0.3</v>
      </c>
      <c r="D414" s="241">
        <v>0.80000001192092896</v>
      </c>
      <c r="E414" s="244">
        <v>5.6395117928218559</v>
      </c>
      <c r="F414" s="358">
        <f>ROUND(MUNR[[#This Row],[Vt 2020]],2)</f>
        <v>5.64</v>
      </c>
      <c r="G414" s="358">
        <v>5.15</v>
      </c>
      <c r="H414" s="367">
        <v>5.75</v>
      </c>
      <c r="I414" s="364"/>
      <c r="J414" s="238"/>
      <c r="K414" s="238"/>
      <c r="L414" s="238"/>
    </row>
    <row r="415" spans="1:12" ht="12.75" x14ac:dyDescent="0.2">
      <c r="A415" s="239" t="s">
        <v>285</v>
      </c>
      <c r="B415" s="239" t="s">
        <v>3125</v>
      </c>
      <c r="C415" s="240">
        <v>0.3</v>
      </c>
      <c r="D415" s="241">
        <v>0.80000001192092896</v>
      </c>
      <c r="E415" s="242">
        <v>1.3091647495098744</v>
      </c>
      <c r="F415" s="358">
        <f>ROUND(MUNR[[#This Row],[Vt 2020]],2)</f>
        <v>1.31</v>
      </c>
      <c r="G415" s="358">
        <v>1.55</v>
      </c>
      <c r="H415" s="367">
        <v>1.86</v>
      </c>
      <c r="I415" s="364"/>
      <c r="J415" s="238"/>
      <c r="K415" s="238"/>
      <c r="L415" s="238"/>
    </row>
    <row r="416" spans="1:12" ht="12.75" x14ac:dyDescent="0.2">
      <c r="A416" s="239" t="s">
        <v>468</v>
      </c>
      <c r="B416" s="239" t="s">
        <v>3042</v>
      </c>
      <c r="C416" s="240">
        <v>0.3</v>
      </c>
      <c r="D416" s="241">
        <v>0.80000001192092896</v>
      </c>
      <c r="E416" s="242">
        <v>2.6607103021822214</v>
      </c>
      <c r="F416" s="358">
        <f>ROUND(MUNR[[#This Row],[Vt 2020]],2)</f>
        <v>2.66</v>
      </c>
      <c r="G416" s="358">
        <v>2.78</v>
      </c>
      <c r="H416" s="367">
        <v>3.23</v>
      </c>
      <c r="I416" s="364"/>
      <c r="J416" s="238"/>
      <c r="K416" s="238"/>
      <c r="L416" s="238"/>
    </row>
    <row r="417" spans="1:12" ht="12.75" x14ac:dyDescent="0.2">
      <c r="A417" s="239" t="s">
        <v>695</v>
      </c>
      <c r="B417" s="243" t="s">
        <v>2123</v>
      </c>
      <c r="C417" s="240">
        <v>0.3</v>
      </c>
      <c r="D417" s="241">
        <v>0.80000001192092896</v>
      </c>
      <c r="E417" s="244">
        <v>0.2938152546075547</v>
      </c>
      <c r="F417" s="358">
        <f>ROUND(MUNR[[#This Row],[Vt 2020]],2)</f>
        <v>0.28999999999999998</v>
      </c>
      <c r="G417" s="358">
        <v>0.59</v>
      </c>
      <c r="H417" s="367">
        <v>1.33</v>
      </c>
      <c r="I417" s="364"/>
      <c r="J417" s="238"/>
      <c r="K417" s="238"/>
      <c r="L417" s="238"/>
    </row>
    <row r="418" spans="1:12" ht="12.75" x14ac:dyDescent="0.2">
      <c r="A418" s="239" t="s">
        <v>1178</v>
      </c>
      <c r="B418" s="243" t="s">
        <v>2826</v>
      </c>
      <c r="C418" s="240">
        <v>0.3</v>
      </c>
      <c r="D418" s="241">
        <v>0.80000001192092896</v>
      </c>
      <c r="E418" s="244">
        <v>0.26464446930929603</v>
      </c>
      <c r="F418" s="358">
        <f>ROUND(MUNR[[#This Row],[Vt 2020]],2)</f>
        <v>0.26</v>
      </c>
      <c r="G418" s="358">
        <v>0.65</v>
      </c>
      <c r="H418" s="367">
        <v>0.84</v>
      </c>
      <c r="I418" s="364"/>
      <c r="J418" s="238"/>
      <c r="K418" s="238"/>
      <c r="L418" s="238"/>
    </row>
    <row r="419" spans="1:12" ht="12.75" x14ac:dyDescent="0.2">
      <c r="A419" s="239" t="s">
        <v>978</v>
      </c>
      <c r="B419" s="243" t="s">
        <v>2422</v>
      </c>
      <c r="C419" s="240">
        <v>0.3</v>
      </c>
      <c r="D419" s="241">
        <v>0.80000001192092896</v>
      </c>
      <c r="E419" s="244">
        <v>0.52965556004200653</v>
      </c>
      <c r="F419" s="358">
        <f>ROUND(MUNR[[#This Row],[Vt 2020]],2)</f>
        <v>0.53</v>
      </c>
      <c r="G419" s="358">
        <v>0.63</v>
      </c>
      <c r="H419" s="367">
        <v>0.82</v>
      </c>
      <c r="I419" s="364"/>
      <c r="J419" s="238"/>
      <c r="K419" s="238"/>
      <c r="L419" s="238"/>
    </row>
    <row r="420" spans="1:12" ht="12.75" x14ac:dyDescent="0.2">
      <c r="A420" s="239" t="s">
        <v>1050</v>
      </c>
      <c r="B420" s="239" t="s">
        <v>2423</v>
      </c>
      <c r="C420" s="240">
        <v>0.3</v>
      </c>
      <c r="D420" s="241">
        <v>0.80000001192092896</v>
      </c>
      <c r="E420" s="242">
        <v>0.52965556004200653</v>
      </c>
      <c r="F420" s="358">
        <f>ROUND(MUNR[[#This Row],[Vt 2020]],2)</f>
        <v>0.53</v>
      </c>
      <c r="G420" s="358">
        <v>0.63</v>
      </c>
      <c r="H420" s="367">
        <v>0.82</v>
      </c>
      <c r="I420" s="364"/>
      <c r="J420" s="238"/>
      <c r="K420" s="238"/>
      <c r="L420" s="238"/>
    </row>
    <row r="421" spans="1:12" ht="12.75" x14ac:dyDescent="0.2">
      <c r="A421" s="239" t="s">
        <v>682</v>
      </c>
      <c r="B421" s="243" t="s">
        <v>3209</v>
      </c>
      <c r="C421" s="240">
        <v>0.1</v>
      </c>
      <c r="D421" s="241">
        <v>0.80000001192092896</v>
      </c>
      <c r="E421" s="244">
        <v>1.0799951899649364E-2</v>
      </c>
      <c r="F421" s="358">
        <f>ROUND(MUNR[[#This Row],[Vt 2020]],2)</f>
        <v>0.01</v>
      </c>
      <c r="G421" s="358">
        <v>0.01</v>
      </c>
      <c r="H421" s="244">
        <v>0.01</v>
      </c>
      <c r="I421" s="364"/>
      <c r="J421" s="238"/>
      <c r="K421" s="238"/>
      <c r="L421" s="238"/>
    </row>
    <row r="422" spans="1:12" ht="12.75" x14ac:dyDescent="0.2">
      <c r="A422" s="239" t="s">
        <v>857</v>
      </c>
      <c r="B422" s="243" t="s">
        <v>2428</v>
      </c>
      <c r="C422" s="240">
        <v>0.3</v>
      </c>
      <c r="D422" s="241">
        <v>0.80000001192092896</v>
      </c>
      <c r="E422" s="244">
        <v>0.13623203110458548</v>
      </c>
      <c r="F422" s="358">
        <f>ROUND(MUNR[[#This Row],[Vt 2020]],2)</f>
        <v>0.14000000000000001</v>
      </c>
      <c r="G422" s="358">
        <v>0.16</v>
      </c>
      <c r="H422" s="367">
        <v>0.27</v>
      </c>
      <c r="I422" s="364"/>
      <c r="J422" s="238"/>
      <c r="K422" s="238"/>
      <c r="L422" s="238"/>
    </row>
    <row r="423" spans="1:12" ht="12.75" x14ac:dyDescent="0.2">
      <c r="A423" s="239" t="s">
        <v>533</v>
      </c>
      <c r="B423" s="239" t="s">
        <v>247</v>
      </c>
      <c r="C423" s="240">
        <v>2</v>
      </c>
      <c r="D423" s="241">
        <v>2</v>
      </c>
      <c r="E423" s="242">
        <v>26.149052136257115</v>
      </c>
      <c r="F423" s="358">
        <f>ROUND(MUNR[[#This Row],[Vt 2020]],2)</f>
        <v>26.15</v>
      </c>
      <c r="G423" s="358">
        <v>35.950000000000003</v>
      </c>
      <c r="H423" s="367">
        <v>43.26</v>
      </c>
      <c r="I423" s="364"/>
      <c r="J423" s="238"/>
      <c r="K423" s="238"/>
      <c r="L423" s="238"/>
    </row>
    <row r="424" spans="1:12" ht="12.75" x14ac:dyDescent="0.2">
      <c r="A424" s="239" t="s">
        <v>610</v>
      </c>
      <c r="B424" s="243" t="s">
        <v>2539</v>
      </c>
      <c r="C424" s="240">
        <v>2</v>
      </c>
      <c r="D424" s="241">
        <v>2</v>
      </c>
      <c r="E424" s="244">
        <v>17.136569739003392</v>
      </c>
      <c r="F424" s="358">
        <f>ROUND(MUNR[[#This Row],[Vt 2020]],2)</f>
        <v>17.14</v>
      </c>
      <c r="G424" s="358">
        <v>18.98</v>
      </c>
      <c r="H424" s="367">
        <v>21.09</v>
      </c>
      <c r="I424" s="364"/>
      <c r="J424" s="238"/>
      <c r="K424" s="238"/>
      <c r="L424" s="238"/>
    </row>
    <row r="425" spans="1:12" ht="12.75" x14ac:dyDescent="0.2">
      <c r="A425" s="239" t="s">
        <v>1283</v>
      </c>
      <c r="B425" s="239" t="s">
        <v>2788</v>
      </c>
      <c r="C425" s="240">
        <v>0.3</v>
      </c>
      <c r="D425" s="241">
        <v>0.80000001192092896</v>
      </c>
      <c r="E425" s="242">
        <v>8.3463786742761475E-2</v>
      </c>
      <c r="F425" s="358">
        <f>ROUND(MUNR[[#This Row],[Vt 2020]],2)</f>
        <v>0.08</v>
      </c>
      <c r="G425" s="358">
        <v>0.09</v>
      </c>
      <c r="H425" s="367">
        <v>0.11</v>
      </c>
      <c r="I425" s="364"/>
      <c r="J425" s="238"/>
      <c r="K425" s="238"/>
      <c r="L425" s="238"/>
    </row>
    <row r="426" spans="1:12" ht="12.75" x14ac:dyDescent="0.2">
      <c r="A426" s="239" t="s">
        <v>584</v>
      </c>
      <c r="B426" s="239" t="s">
        <v>244</v>
      </c>
      <c r="C426" s="240">
        <v>1</v>
      </c>
      <c r="D426" s="241">
        <v>1</v>
      </c>
      <c r="E426" s="242">
        <v>8.4501052997836403</v>
      </c>
      <c r="F426" s="358">
        <f>ROUND(MUNR[[#This Row],[Vt 2020]],2)</f>
        <v>8.4499999999999993</v>
      </c>
      <c r="G426" s="358">
        <v>8.26</v>
      </c>
      <c r="H426" s="367">
        <v>9.83</v>
      </c>
      <c r="I426" s="364"/>
      <c r="J426" s="238"/>
      <c r="K426" s="238"/>
      <c r="L426" s="238"/>
    </row>
    <row r="427" spans="1:12" ht="12.75" x14ac:dyDescent="0.2">
      <c r="A427" s="239" t="s">
        <v>432</v>
      </c>
      <c r="B427" s="243" t="s">
        <v>2311</v>
      </c>
      <c r="C427" s="240">
        <v>0.3</v>
      </c>
      <c r="D427" s="241">
        <v>0.80000001192092896</v>
      </c>
      <c r="E427" s="244">
        <v>0.50397845850245371</v>
      </c>
      <c r="F427" s="358">
        <f>ROUND(MUNR[[#This Row],[Vt 2020]],2)</f>
        <v>0.5</v>
      </c>
      <c r="G427" s="358">
        <v>0.56000000000000005</v>
      </c>
      <c r="H427" s="367">
        <v>0.76</v>
      </c>
      <c r="I427" s="364"/>
      <c r="J427" s="238"/>
      <c r="K427" s="238"/>
      <c r="L427" s="238"/>
    </row>
    <row r="428" spans="1:12" ht="12.75" x14ac:dyDescent="0.2">
      <c r="A428" s="239" t="s">
        <v>1486</v>
      </c>
      <c r="B428" s="243" t="s">
        <v>2874</v>
      </c>
      <c r="C428" s="240">
        <v>0.3</v>
      </c>
      <c r="D428" s="241">
        <v>0.80000001192092896</v>
      </c>
      <c r="E428" s="244">
        <v>0.15248191790250673</v>
      </c>
      <c r="F428" s="358">
        <f>ROUND(MUNR[[#This Row],[Vt 2020]],2)</f>
        <v>0.15</v>
      </c>
      <c r="G428" s="358">
        <v>0.17</v>
      </c>
      <c r="H428" s="367">
        <v>0.23</v>
      </c>
      <c r="I428" s="364"/>
      <c r="J428" s="238"/>
      <c r="K428" s="238"/>
      <c r="L428" s="238"/>
    </row>
    <row r="429" spans="1:12" ht="12.75" x14ac:dyDescent="0.2">
      <c r="A429" s="239" t="s">
        <v>478</v>
      </c>
      <c r="B429" s="243" t="s">
        <v>3201</v>
      </c>
      <c r="C429" s="240">
        <v>1</v>
      </c>
      <c r="D429" s="241">
        <v>1</v>
      </c>
      <c r="E429" s="244">
        <v>1.6486822566160786</v>
      </c>
      <c r="F429" s="358">
        <f>ROUND(MUNR[[#This Row],[Vt 2020]],2)</f>
        <v>1.65</v>
      </c>
      <c r="G429" s="358">
        <v>1.76</v>
      </c>
      <c r="H429" s="367">
        <v>1.85</v>
      </c>
      <c r="I429" s="364"/>
      <c r="J429" s="238"/>
      <c r="K429" s="238"/>
      <c r="L429" s="238"/>
    </row>
    <row r="430" spans="1:12" ht="12.75" x14ac:dyDescent="0.2">
      <c r="A430" s="239" t="s">
        <v>1184</v>
      </c>
      <c r="B430" s="243" t="s">
        <v>3233</v>
      </c>
      <c r="C430" s="240">
        <v>0.1</v>
      </c>
      <c r="D430" s="241">
        <v>0.80000001192092896</v>
      </c>
      <c r="E430" s="244">
        <v>2.0199272974374745E-2</v>
      </c>
      <c r="F430" s="358">
        <f>ROUND(MUNR[[#This Row],[Vt 2020]],2)</f>
        <v>0.02</v>
      </c>
      <c r="G430" s="358">
        <v>0.02</v>
      </c>
      <c r="H430" s="367">
        <v>0.02</v>
      </c>
      <c r="I430" s="364"/>
      <c r="J430" s="238"/>
      <c r="K430" s="238"/>
      <c r="L430" s="238"/>
    </row>
    <row r="431" spans="1:12" ht="12.75" x14ac:dyDescent="0.2">
      <c r="A431" s="239" t="s">
        <v>666</v>
      </c>
      <c r="B431" s="239" t="s">
        <v>2969</v>
      </c>
      <c r="C431" s="240">
        <v>1</v>
      </c>
      <c r="D431" s="241">
        <v>1</v>
      </c>
      <c r="E431" s="242">
        <v>4.6463140460971646</v>
      </c>
      <c r="F431" s="358">
        <f>ROUND(MUNR[[#This Row],[Vt 2020]],2)</f>
        <v>4.6500000000000004</v>
      </c>
      <c r="G431" s="358">
        <v>4.59</v>
      </c>
      <c r="H431" s="367">
        <v>6.07</v>
      </c>
      <c r="I431" s="364"/>
      <c r="J431" s="238"/>
      <c r="K431" s="238"/>
      <c r="L431" s="238"/>
    </row>
    <row r="432" spans="1:12" ht="12.75" x14ac:dyDescent="0.2">
      <c r="A432" s="239" t="s">
        <v>867</v>
      </c>
      <c r="B432" s="239" t="s">
        <v>2379</v>
      </c>
      <c r="C432" s="240">
        <v>0.3</v>
      </c>
      <c r="D432" s="241">
        <v>0.80000001192092896</v>
      </c>
      <c r="E432" s="242">
        <v>2.0513962276272166</v>
      </c>
      <c r="F432" s="358">
        <f>ROUND(MUNR[[#This Row],[Vt 2020]],2)</f>
        <v>2.0499999999999998</v>
      </c>
      <c r="G432" s="358">
        <v>2.7</v>
      </c>
      <c r="H432" s="367">
        <v>3.66</v>
      </c>
      <c r="I432" s="364"/>
      <c r="J432" s="238"/>
      <c r="K432" s="238"/>
      <c r="L432" s="238"/>
    </row>
    <row r="433" spans="1:12" ht="12.75" x14ac:dyDescent="0.2">
      <c r="A433" s="239" t="s">
        <v>740</v>
      </c>
      <c r="B433" s="243" t="s">
        <v>3223</v>
      </c>
      <c r="C433" s="240">
        <v>0.1</v>
      </c>
      <c r="D433" s="241">
        <v>0.80000001192092896</v>
      </c>
      <c r="E433" s="244">
        <v>1.4667257428571589E-2</v>
      </c>
      <c r="F433" s="358">
        <f>ROUND(MUNR[[#This Row],[Vt 2020]],2)</f>
        <v>0.01</v>
      </c>
      <c r="G433" s="358">
        <v>0.02</v>
      </c>
      <c r="H433" s="244">
        <v>0.02</v>
      </c>
      <c r="I433" s="364"/>
      <c r="J433" s="238"/>
      <c r="K433" s="238"/>
      <c r="L433" s="238"/>
    </row>
    <row r="434" spans="1:12" ht="12.75" x14ac:dyDescent="0.2">
      <c r="A434" s="239" t="s">
        <v>297</v>
      </c>
      <c r="B434" s="239" t="s">
        <v>3098</v>
      </c>
      <c r="C434" s="240">
        <v>0.3</v>
      </c>
      <c r="D434" s="241">
        <v>0.80000001192092896</v>
      </c>
      <c r="E434" s="242">
        <v>4.5466515383262143E-2</v>
      </c>
      <c r="F434" s="358">
        <f>ROUND(MUNR[[#This Row],[Vt 2020]],2)</f>
        <v>0.05</v>
      </c>
      <c r="G434" s="358">
        <v>0.09</v>
      </c>
      <c r="H434" s="367">
        <v>0.1</v>
      </c>
      <c r="I434" s="364"/>
      <c r="J434" s="238"/>
      <c r="K434" s="238"/>
      <c r="L434" s="238"/>
    </row>
    <row r="435" spans="1:12" ht="12.75" x14ac:dyDescent="0.2">
      <c r="A435" s="239" t="s">
        <v>1309</v>
      </c>
      <c r="B435" s="243" t="s">
        <v>2555</v>
      </c>
      <c r="C435" s="240">
        <v>0.3</v>
      </c>
      <c r="D435" s="241">
        <v>0.80000001192092896</v>
      </c>
      <c r="E435" s="244">
        <v>0.1716236823885747</v>
      </c>
      <c r="F435" s="358">
        <f>ROUND(MUNR[[#This Row],[Vt 2020]],2)</f>
        <v>0.17</v>
      </c>
      <c r="G435" s="358">
        <v>0.2</v>
      </c>
      <c r="H435" s="367">
        <v>0.26</v>
      </c>
      <c r="I435" s="364"/>
      <c r="J435" s="238"/>
      <c r="K435" s="238"/>
      <c r="L435" s="238"/>
    </row>
    <row r="436" spans="1:12" ht="12.75" x14ac:dyDescent="0.2">
      <c r="A436" s="239" t="s">
        <v>696</v>
      </c>
      <c r="B436" s="239" t="s">
        <v>2608</v>
      </c>
      <c r="C436" s="240">
        <v>1</v>
      </c>
      <c r="D436" s="241">
        <v>1</v>
      </c>
      <c r="E436" s="242">
        <v>0.48110245866678447</v>
      </c>
      <c r="F436" s="358">
        <f>ROUND(MUNR[[#This Row],[Vt 2020]],2)</f>
        <v>0.48</v>
      </c>
      <c r="G436" s="358">
        <v>0.65</v>
      </c>
      <c r="H436" s="367">
        <v>0.78</v>
      </c>
      <c r="I436" s="364"/>
      <c r="J436" s="238"/>
      <c r="K436" s="238"/>
      <c r="L436" s="238"/>
    </row>
    <row r="437" spans="1:12" ht="12.75" x14ac:dyDescent="0.2">
      <c r="A437" s="239" t="s">
        <v>1499</v>
      </c>
      <c r="B437" s="243" t="s">
        <v>2896</v>
      </c>
      <c r="C437" s="240">
        <v>0.3</v>
      </c>
      <c r="D437" s="241">
        <v>0.80000001192092896</v>
      </c>
      <c r="E437" s="244">
        <v>0.15248191790250673</v>
      </c>
      <c r="F437" s="358">
        <f>ROUND(MUNR[[#This Row],[Vt 2020]],2)</f>
        <v>0.15</v>
      </c>
      <c r="G437" s="358">
        <v>0.17</v>
      </c>
      <c r="H437" s="367">
        <v>0.23</v>
      </c>
      <c r="I437" s="364"/>
      <c r="J437" s="238"/>
      <c r="K437" s="238"/>
      <c r="L437" s="238"/>
    </row>
    <row r="438" spans="1:12" ht="12.75" x14ac:dyDescent="0.2">
      <c r="A438" s="239" t="s">
        <v>665</v>
      </c>
      <c r="B438" s="239" t="s">
        <v>3168</v>
      </c>
      <c r="C438" s="240">
        <v>1</v>
      </c>
      <c r="D438" s="241">
        <v>1</v>
      </c>
      <c r="E438" s="242">
        <v>0.81820928915310109</v>
      </c>
      <c r="F438" s="358">
        <f>ROUND(MUNR[[#This Row],[Vt 2020]],2)</f>
        <v>0.82</v>
      </c>
      <c r="G438" s="358">
        <v>1.34</v>
      </c>
      <c r="H438" s="367">
        <v>1.5</v>
      </c>
      <c r="I438" s="364"/>
      <c r="J438" s="238"/>
      <c r="K438" s="238"/>
      <c r="L438" s="238"/>
    </row>
    <row r="439" spans="1:12" ht="12.75" x14ac:dyDescent="0.2">
      <c r="A439" s="239" t="s">
        <v>1232</v>
      </c>
      <c r="B439" s="243" t="s">
        <v>2830</v>
      </c>
      <c r="C439" s="240">
        <v>0.3</v>
      </c>
      <c r="D439" s="241">
        <v>0.80000001192092896</v>
      </c>
      <c r="E439" s="244">
        <v>0.26464446930929603</v>
      </c>
      <c r="F439" s="358">
        <f>ROUND(MUNR[[#This Row],[Vt 2020]],2)</f>
        <v>0.26</v>
      </c>
      <c r="G439" s="358">
        <v>0.65</v>
      </c>
      <c r="H439" s="367">
        <v>0.84</v>
      </c>
      <c r="I439" s="364"/>
      <c r="J439" s="238"/>
      <c r="K439" s="238"/>
      <c r="L439" s="238"/>
    </row>
    <row r="440" spans="1:12" ht="12.75" x14ac:dyDescent="0.2">
      <c r="A440" s="239" t="s">
        <v>786</v>
      </c>
      <c r="B440" s="239" t="s">
        <v>2112</v>
      </c>
      <c r="C440" s="240">
        <v>0.3</v>
      </c>
      <c r="D440" s="241">
        <v>0.80000001192092896</v>
      </c>
      <c r="E440" s="242">
        <v>0.2938152546075547</v>
      </c>
      <c r="F440" s="358">
        <f>ROUND(MUNR[[#This Row],[Vt 2020]],2)</f>
        <v>0.28999999999999998</v>
      </c>
      <c r="G440" s="358">
        <v>0.59</v>
      </c>
      <c r="H440" s="367">
        <v>1.33</v>
      </c>
      <c r="I440" s="364"/>
      <c r="J440" s="238"/>
      <c r="K440" s="238"/>
      <c r="L440" s="238"/>
    </row>
    <row r="441" spans="1:12" ht="12.75" x14ac:dyDescent="0.2">
      <c r="A441" s="239" t="s">
        <v>686</v>
      </c>
      <c r="B441" s="243" t="s">
        <v>2714</v>
      </c>
      <c r="C441" s="240">
        <v>0.3</v>
      </c>
      <c r="D441" s="241">
        <v>0.80000001192092896</v>
      </c>
      <c r="E441" s="244">
        <v>1.5416267019628558</v>
      </c>
      <c r="F441" s="358">
        <f>ROUND(MUNR[[#This Row],[Vt 2020]],2)</f>
        <v>1.54</v>
      </c>
      <c r="G441" s="358">
        <v>1.82</v>
      </c>
      <c r="H441" s="367">
        <v>2.48</v>
      </c>
      <c r="I441" s="364"/>
      <c r="J441" s="238"/>
      <c r="K441" s="238"/>
      <c r="L441" s="238"/>
    </row>
    <row r="442" spans="1:12" ht="12.75" x14ac:dyDescent="0.2">
      <c r="A442" s="239" t="s">
        <v>437</v>
      </c>
      <c r="B442" s="243" t="s">
        <v>2142</v>
      </c>
      <c r="C442" s="240">
        <v>1.2</v>
      </c>
      <c r="D442" s="241">
        <v>1.3999999761581421</v>
      </c>
      <c r="E442" s="244">
        <v>4.8128507745113804</v>
      </c>
      <c r="F442" s="358">
        <f>ROUND(MUNR[[#This Row],[Vt 2020]],2)</f>
        <v>4.8099999999999996</v>
      </c>
      <c r="G442" s="358">
        <v>5.49</v>
      </c>
      <c r="H442" s="367">
        <v>6.71</v>
      </c>
      <c r="I442" s="364"/>
      <c r="J442" s="238"/>
      <c r="K442" s="238"/>
      <c r="L442" s="238"/>
    </row>
    <row r="443" spans="1:12" ht="12.75" x14ac:dyDescent="0.2">
      <c r="A443" s="239" t="s">
        <v>601</v>
      </c>
      <c r="B443" s="243" t="s">
        <v>2148</v>
      </c>
      <c r="C443" s="240">
        <v>0.3</v>
      </c>
      <c r="D443" s="241">
        <v>0.80000001192092896</v>
      </c>
      <c r="E443" s="244">
        <v>0.47105147728116609</v>
      </c>
      <c r="F443" s="358">
        <f>ROUND(MUNR[[#This Row],[Vt 2020]],2)</f>
        <v>0.47</v>
      </c>
      <c r="G443" s="358">
        <v>0.47</v>
      </c>
      <c r="H443" s="367">
        <v>0.62</v>
      </c>
      <c r="I443" s="364"/>
      <c r="J443" s="238"/>
      <c r="K443" s="238"/>
      <c r="L443" s="238"/>
    </row>
    <row r="444" spans="1:12" ht="12.75" x14ac:dyDescent="0.2">
      <c r="A444" s="239" t="s">
        <v>862</v>
      </c>
      <c r="B444" s="239" t="s">
        <v>2849</v>
      </c>
      <c r="C444" s="240">
        <v>0.3</v>
      </c>
      <c r="D444" s="241">
        <v>0.80000001192092896</v>
      </c>
      <c r="E444" s="242">
        <v>4.401497130991646</v>
      </c>
      <c r="F444" s="358">
        <f>ROUND(MUNR[[#This Row],[Vt 2020]],2)</f>
        <v>4.4000000000000004</v>
      </c>
      <c r="G444" s="358">
        <v>4.87</v>
      </c>
      <c r="H444" s="367">
        <v>5.7</v>
      </c>
      <c r="I444" s="364"/>
      <c r="J444" s="238"/>
      <c r="K444" s="238"/>
      <c r="L444" s="238"/>
    </row>
    <row r="445" spans="1:12" ht="12.75" x14ac:dyDescent="0.2">
      <c r="A445" s="239" t="s">
        <v>778</v>
      </c>
      <c r="B445" s="243" t="s">
        <v>2330</v>
      </c>
      <c r="C445" s="240">
        <v>1</v>
      </c>
      <c r="D445" s="241">
        <v>1</v>
      </c>
      <c r="E445" s="244">
        <v>0.58701222602356495</v>
      </c>
      <c r="F445" s="358">
        <f>ROUND(MUNR[[#This Row],[Vt 2020]],2)</f>
        <v>0.59</v>
      </c>
      <c r="G445" s="358">
        <v>0.66</v>
      </c>
      <c r="H445" s="367">
        <v>0.95</v>
      </c>
      <c r="I445" s="364"/>
      <c r="J445" s="238"/>
      <c r="K445" s="238"/>
      <c r="L445" s="238"/>
    </row>
    <row r="446" spans="1:12" ht="12.75" x14ac:dyDescent="0.2">
      <c r="A446" s="239" t="s">
        <v>321</v>
      </c>
      <c r="B446" s="239" t="s">
        <v>2262</v>
      </c>
      <c r="C446" s="240">
        <v>2</v>
      </c>
      <c r="D446" s="241">
        <v>2</v>
      </c>
      <c r="E446" s="242">
        <v>12.414618602483335</v>
      </c>
      <c r="F446" s="358">
        <f>ROUND(MUNR[[#This Row],[Vt 2020]],2)</f>
        <v>12.41</v>
      </c>
      <c r="G446" s="358">
        <v>14.21</v>
      </c>
      <c r="H446" s="367">
        <v>15.73</v>
      </c>
      <c r="I446" s="364"/>
      <c r="J446" s="238"/>
      <c r="K446" s="238"/>
      <c r="L446" s="238"/>
    </row>
    <row r="447" spans="1:12" ht="12.75" x14ac:dyDescent="0.2">
      <c r="A447" s="239" t="s">
        <v>733</v>
      </c>
      <c r="B447" s="243" t="s">
        <v>2920</v>
      </c>
      <c r="C447" s="240">
        <v>0.3</v>
      </c>
      <c r="D447" s="241">
        <v>0.80000001192092896</v>
      </c>
      <c r="E447" s="244">
        <v>2.2805437761079461</v>
      </c>
      <c r="F447" s="358">
        <f>ROUND(MUNR[[#This Row],[Vt 2020]],2)</f>
        <v>2.2799999999999998</v>
      </c>
      <c r="G447" s="358">
        <v>2.34</v>
      </c>
      <c r="H447" s="367">
        <v>2.93</v>
      </c>
      <c r="I447" s="364"/>
      <c r="J447" s="238"/>
      <c r="K447" s="238"/>
      <c r="L447" s="238"/>
    </row>
    <row r="448" spans="1:12" ht="12.75" x14ac:dyDescent="0.2">
      <c r="A448" s="239" t="s">
        <v>525</v>
      </c>
      <c r="B448" s="243" t="s">
        <v>195</v>
      </c>
      <c r="C448" s="240">
        <v>0.3</v>
      </c>
      <c r="D448" s="241">
        <v>0.80000001192092896</v>
      </c>
      <c r="E448" s="244">
        <v>0.50397845850245371</v>
      </c>
      <c r="F448" s="358">
        <f>ROUND(MUNR[[#This Row],[Vt 2020]],2)</f>
        <v>0.5</v>
      </c>
      <c r="G448" s="358">
        <v>0.56000000000000005</v>
      </c>
      <c r="H448" s="367">
        <v>0.76</v>
      </c>
      <c r="I448" s="364"/>
      <c r="J448" s="238"/>
      <c r="K448" s="238"/>
      <c r="L448" s="238"/>
    </row>
    <row r="449" spans="1:12" ht="12.75" x14ac:dyDescent="0.2">
      <c r="A449" s="239" t="s">
        <v>338</v>
      </c>
      <c r="B449" s="243" t="s">
        <v>2948</v>
      </c>
      <c r="C449" s="240">
        <v>1.2</v>
      </c>
      <c r="D449" s="241">
        <v>1.3999999761581421</v>
      </c>
      <c r="E449" s="244">
        <v>7.0501391442053754</v>
      </c>
      <c r="F449" s="358">
        <f>ROUND(MUNR[[#This Row],[Vt 2020]],2)</f>
        <v>7.05</v>
      </c>
      <c r="G449" s="358">
        <v>7.23</v>
      </c>
      <c r="H449" s="367">
        <v>9.8000000000000007</v>
      </c>
      <c r="I449" s="364"/>
      <c r="J449" s="238"/>
      <c r="K449" s="238"/>
      <c r="L449" s="238"/>
    </row>
    <row r="450" spans="1:12" ht="12.75" x14ac:dyDescent="0.2">
      <c r="A450" s="239" t="s">
        <v>557</v>
      </c>
      <c r="B450" s="239" t="s">
        <v>2348</v>
      </c>
      <c r="C450" s="240">
        <v>0.3</v>
      </c>
      <c r="D450" s="241">
        <v>0.80000001192092896</v>
      </c>
      <c r="E450" s="242">
        <v>1.3677474400727085</v>
      </c>
      <c r="F450" s="358">
        <f>ROUND(MUNR[[#This Row],[Vt 2020]],2)</f>
        <v>1.37</v>
      </c>
      <c r="G450" s="358">
        <v>1.43</v>
      </c>
      <c r="H450" s="367">
        <v>1.63</v>
      </c>
      <c r="I450" s="364"/>
      <c r="J450" s="238"/>
      <c r="K450" s="238"/>
      <c r="L450" s="238"/>
    </row>
    <row r="451" spans="1:12" ht="12.75" x14ac:dyDescent="0.2">
      <c r="A451" s="239" t="s">
        <v>873</v>
      </c>
      <c r="B451" s="243" t="s">
        <v>2119</v>
      </c>
      <c r="C451" s="240">
        <v>0.3</v>
      </c>
      <c r="D451" s="241">
        <v>0.80000001192092896</v>
      </c>
      <c r="E451" s="244">
        <v>0.2938152546075547</v>
      </c>
      <c r="F451" s="358">
        <f>ROUND(MUNR[[#This Row],[Vt 2020]],2)</f>
        <v>0.28999999999999998</v>
      </c>
      <c r="G451" s="358">
        <v>0.59</v>
      </c>
      <c r="H451" s="367">
        <v>1.33</v>
      </c>
      <c r="I451" s="364"/>
      <c r="J451" s="238"/>
      <c r="K451" s="238"/>
      <c r="L451" s="238"/>
    </row>
    <row r="452" spans="1:12" ht="12.75" x14ac:dyDescent="0.2">
      <c r="A452" s="239" t="s">
        <v>829</v>
      </c>
      <c r="B452" s="239" t="s">
        <v>3218</v>
      </c>
      <c r="C452" s="240">
        <v>0.1</v>
      </c>
      <c r="D452" s="241">
        <v>0.80000001192092896</v>
      </c>
      <c r="E452" s="242">
        <v>1.4667257428571589E-2</v>
      </c>
      <c r="F452" s="358">
        <f>ROUND(MUNR[[#This Row],[Vt 2020]],2)</f>
        <v>0.01</v>
      </c>
      <c r="G452" s="358">
        <v>0.02</v>
      </c>
      <c r="H452" s="242">
        <v>0.02</v>
      </c>
      <c r="I452" s="364"/>
      <c r="J452" s="238"/>
      <c r="K452" s="238"/>
      <c r="L452" s="238"/>
    </row>
    <row r="453" spans="1:12" ht="12.75" x14ac:dyDescent="0.2">
      <c r="A453" s="239" t="s">
        <v>1118</v>
      </c>
      <c r="B453" s="239" t="s">
        <v>2405</v>
      </c>
      <c r="C453" s="240">
        <v>0.3</v>
      </c>
      <c r="D453" s="241">
        <v>0.80000001192092896</v>
      </c>
      <c r="E453" s="242">
        <v>0.52965556004200653</v>
      </c>
      <c r="F453" s="358">
        <f>ROUND(MUNR[[#This Row],[Vt 2020]],2)</f>
        <v>0.53</v>
      </c>
      <c r="G453" s="358">
        <v>0.63</v>
      </c>
      <c r="H453" s="367">
        <v>0.82</v>
      </c>
      <c r="I453" s="364"/>
      <c r="J453" s="238"/>
      <c r="K453" s="238"/>
      <c r="L453" s="238"/>
    </row>
    <row r="454" spans="1:12" ht="12.75" x14ac:dyDescent="0.2">
      <c r="A454" s="239" t="s">
        <v>625</v>
      </c>
      <c r="B454" s="243" t="s">
        <v>2169</v>
      </c>
      <c r="C454" s="240">
        <v>1.6</v>
      </c>
      <c r="D454" s="241">
        <v>1.6000000238418579</v>
      </c>
      <c r="E454" s="244">
        <v>13.520871964100486</v>
      </c>
      <c r="F454" s="358">
        <f>ROUND(MUNR[[#This Row],[Vt 2020]],2)</f>
        <v>13.52</v>
      </c>
      <c r="G454" s="358">
        <v>14.74</v>
      </c>
      <c r="H454" s="367">
        <v>17.420000000000002</v>
      </c>
      <c r="I454" s="364"/>
      <c r="J454" s="238"/>
      <c r="K454" s="238"/>
      <c r="L454" s="238"/>
    </row>
    <row r="455" spans="1:12" ht="12.75" x14ac:dyDescent="0.2">
      <c r="A455" s="239" t="s">
        <v>777</v>
      </c>
      <c r="B455" s="243" t="s">
        <v>2709</v>
      </c>
      <c r="C455" s="240">
        <v>0.3</v>
      </c>
      <c r="D455" s="241">
        <v>0.80000001192092896</v>
      </c>
      <c r="E455" s="244">
        <v>1.5416267019628558</v>
      </c>
      <c r="F455" s="358">
        <f>ROUND(MUNR[[#This Row],[Vt 2020]],2)</f>
        <v>1.54</v>
      </c>
      <c r="G455" s="358">
        <v>1.82</v>
      </c>
      <c r="H455" s="367">
        <v>2.48</v>
      </c>
      <c r="I455" s="364"/>
      <c r="J455" s="238"/>
      <c r="K455" s="238"/>
      <c r="L455" s="238"/>
    </row>
    <row r="456" spans="1:12" ht="12.75" x14ac:dyDescent="0.2">
      <c r="A456" s="239" t="s">
        <v>893</v>
      </c>
      <c r="B456" s="239" t="s">
        <v>2624</v>
      </c>
      <c r="C456" s="240">
        <v>2</v>
      </c>
      <c r="D456" s="241">
        <v>2</v>
      </c>
      <c r="E456" s="242">
        <v>15.780678403248567</v>
      </c>
      <c r="F456" s="358">
        <f>ROUND(MUNR[[#This Row],[Vt 2020]],2)</f>
        <v>15.78</v>
      </c>
      <c r="G456" s="358">
        <v>17.25</v>
      </c>
      <c r="H456" s="367">
        <v>22.52</v>
      </c>
      <c r="I456" s="364"/>
      <c r="J456" s="238"/>
      <c r="K456" s="238"/>
      <c r="L456" s="238"/>
    </row>
    <row r="457" spans="1:12" ht="12.75" x14ac:dyDescent="0.2">
      <c r="A457" s="239" t="s">
        <v>1509</v>
      </c>
      <c r="B457" s="243" t="s">
        <v>2882</v>
      </c>
      <c r="C457" s="240">
        <v>0.3</v>
      </c>
      <c r="D457" s="241">
        <v>0.80000001192092896</v>
      </c>
      <c r="E457" s="244">
        <v>0.15248191790250673</v>
      </c>
      <c r="F457" s="358">
        <f>ROUND(MUNR[[#This Row],[Vt 2020]],2)</f>
        <v>0.15</v>
      </c>
      <c r="G457" s="358">
        <v>0.17</v>
      </c>
      <c r="H457" s="367">
        <v>0.23</v>
      </c>
      <c r="I457" s="364"/>
      <c r="J457" s="238"/>
      <c r="K457" s="238"/>
      <c r="L457" s="238"/>
    </row>
    <row r="458" spans="1:12" ht="12.75" x14ac:dyDescent="0.2">
      <c r="A458" s="239" t="s">
        <v>1181</v>
      </c>
      <c r="B458" s="243" t="s">
        <v>3089</v>
      </c>
      <c r="C458" s="240">
        <v>0.3</v>
      </c>
      <c r="D458" s="241">
        <v>0.80000001192092896</v>
      </c>
      <c r="E458" s="244">
        <v>0.53850341414335567</v>
      </c>
      <c r="F458" s="358">
        <f>ROUND(MUNR[[#This Row],[Vt 2020]],2)</f>
        <v>0.54</v>
      </c>
      <c r="G458" s="358">
        <v>0.66</v>
      </c>
      <c r="H458" s="367">
        <v>0.67</v>
      </c>
      <c r="I458" s="364"/>
      <c r="J458" s="238"/>
      <c r="K458" s="238"/>
      <c r="L458" s="238"/>
    </row>
    <row r="459" spans="1:12" ht="12.75" x14ac:dyDescent="0.2">
      <c r="A459" s="239" t="s">
        <v>743</v>
      </c>
      <c r="B459" s="239" t="s">
        <v>2700</v>
      </c>
      <c r="C459" s="240">
        <v>0.3</v>
      </c>
      <c r="D459" s="241">
        <v>0.80000001192092896</v>
      </c>
      <c r="E459" s="242">
        <v>0.36379295628285874</v>
      </c>
      <c r="F459" s="358">
        <f>ROUND(MUNR[[#This Row],[Vt 2020]],2)</f>
        <v>0.36</v>
      </c>
      <c r="G459" s="358">
        <v>0.46</v>
      </c>
      <c r="H459" s="367">
        <v>0.59</v>
      </c>
      <c r="I459" s="364"/>
      <c r="J459" s="238"/>
      <c r="K459" s="238"/>
      <c r="L459" s="238"/>
    </row>
    <row r="460" spans="1:12" ht="12.75" x14ac:dyDescent="0.2">
      <c r="A460" s="239" t="s">
        <v>943</v>
      </c>
      <c r="B460" s="243" t="s">
        <v>2850</v>
      </c>
      <c r="C460" s="240">
        <v>0.3</v>
      </c>
      <c r="D460" s="241">
        <v>0.80000001192092896</v>
      </c>
      <c r="E460" s="244">
        <v>4.401497130991646</v>
      </c>
      <c r="F460" s="358">
        <f>ROUND(MUNR[[#This Row],[Vt 2020]],2)</f>
        <v>4.4000000000000004</v>
      </c>
      <c r="G460" s="358">
        <v>4.87</v>
      </c>
      <c r="H460" s="367">
        <v>5.7</v>
      </c>
      <c r="I460" s="364"/>
      <c r="J460" s="238"/>
      <c r="K460" s="238"/>
      <c r="L460" s="238"/>
    </row>
    <row r="461" spans="1:12" ht="12.75" x14ac:dyDescent="0.2">
      <c r="A461" s="239" t="s">
        <v>880</v>
      </c>
      <c r="B461" s="239" t="s">
        <v>2634</v>
      </c>
      <c r="C461" s="240">
        <v>0.3</v>
      </c>
      <c r="D461" s="241">
        <v>0.80000001192092896</v>
      </c>
      <c r="E461" s="242">
        <v>0.7213294236925154</v>
      </c>
      <c r="F461" s="358">
        <f>ROUND(MUNR[[#This Row],[Vt 2020]],2)</f>
        <v>0.72</v>
      </c>
      <c r="G461" s="358">
        <v>0.89</v>
      </c>
      <c r="H461" s="367">
        <v>1.1499999999999999</v>
      </c>
      <c r="I461" s="364"/>
      <c r="J461" s="238"/>
      <c r="K461" s="238"/>
      <c r="L461" s="238"/>
    </row>
    <row r="462" spans="1:12" ht="12.75" x14ac:dyDescent="0.2">
      <c r="A462" s="239" t="s">
        <v>773</v>
      </c>
      <c r="B462" s="243" t="s">
        <v>3213</v>
      </c>
      <c r="C462" s="240">
        <v>0.1</v>
      </c>
      <c r="D462" s="241">
        <v>0.80000001192092896</v>
      </c>
      <c r="E462" s="244">
        <v>1.0799951899649364E-2</v>
      </c>
      <c r="F462" s="358">
        <f>ROUND(MUNR[[#This Row],[Vt 2020]],2)</f>
        <v>0.01</v>
      </c>
      <c r="G462" s="358">
        <v>0.01</v>
      </c>
      <c r="H462" s="244">
        <v>0.01</v>
      </c>
      <c r="I462" s="364"/>
      <c r="J462" s="238"/>
      <c r="K462" s="238"/>
      <c r="L462" s="238"/>
    </row>
    <row r="463" spans="1:12" ht="12.75" x14ac:dyDescent="0.2">
      <c r="A463" s="239" t="s">
        <v>324</v>
      </c>
      <c r="B463" s="243" t="s">
        <v>241</v>
      </c>
      <c r="C463" s="240">
        <v>1.6</v>
      </c>
      <c r="D463" s="241">
        <v>1.6000000238418579</v>
      </c>
      <c r="E463" s="244">
        <v>14.794047388641276</v>
      </c>
      <c r="F463" s="358">
        <f>ROUND(MUNR[[#This Row],[Vt 2020]],2)</f>
        <v>14.79</v>
      </c>
      <c r="G463" s="358">
        <v>15.74</v>
      </c>
      <c r="H463" s="367">
        <v>18.100000000000001</v>
      </c>
      <c r="I463" s="364"/>
      <c r="J463" s="238"/>
      <c r="K463" s="238"/>
      <c r="L463" s="238"/>
    </row>
    <row r="464" spans="1:12" ht="12.75" x14ac:dyDescent="0.2">
      <c r="A464" s="239" t="s">
        <v>1327</v>
      </c>
      <c r="B464" s="239" t="s">
        <v>2774</v>
      </c>
      <c r="C464" s="240">
        <v>0.3</v>
      </c>
      <c r="D464" s="241">
        <v>0.80000001192092896</v>
      </c>
      <c r="E464" s="242">
        <v>8.3463786742761475E-2</v>
      </c>
      <c r="F464" s="358">
        <f>ROUND(MUNR[[#This Row],[Vt 2020]],2)</f>
        <v>0.08</v>
      </c>
      <c r="G464" s="358">
        <v>0.09</v>
      </c>
      <c r="H464" s="367">
        <v>0.11</v>
      </c>
      <c r="I464" s="364"/>
      <c r="J464" s="238"/>
      <c r="K464" s="238"/>
      <c r="L464" s="238"/>
    </row>
    <row r="465" spans="1:12" ht="12.75" x14ac:dyDescent="0.2">
      <c r="A465" s="239" t="s">
        <v>693</v>
      </c>
      <c r="B465" s="243" t="s">
        <v>2152</v>
      </c>
      <c r="C465" s="240">
        <v>0.3</v>
      </c>
      <c r="D465" s="241">
        <v>0.80000001192092896</v>
      </c>
      <c r="E465" s="244">
        <v>0.47105147728116609</v>
      </c>
      <c r="F465" s="358">
        <f>ROUND(MUNR[[#This Row],[Vt 2020]],2)</f>
        <v>0.47</v>
      </c>
      <c r="G465" s="358">
        <v>0.47</v>
      </c>
      <c r="H465" s="367">
        <v>0.62</v>
      </c>
      <c r="I465" s="364"/>
      <c r="J465" s="238"/>
      <c r="K465" s="238"/>
      <c r="L465" s="238"/>
    </row>
    <row r="466" spans="1:12" ht="12.75" x14ac:dyDescent="0.2">
      <c r="A466" s="239" t="s">
        <v>506</v>
      </c>
      <c r="B466" s="239" t="s">
        <v>2159</v>
      </c>
      <c r="C466" s="240">
        <v>0.3</v>
      </c>
      <c r="D466" s="241">
        <v>0.80000001192092896</v>
      </c>
      <c r="E466" s="242">
        <v>0.17084436893864499</v>
      </c>
      <c r="F466" s="358">
        <f>ROUND(MUNR[[#This Row],[Vt 2020]],2)</f>
        <v>0.17</v>
      </c>
      <c r="G466" s="358">
        <v>0.19</v>
      </c>
      <c r="H466" s="367">
        <v>0.3</v>
      </c>
      <c r="I466" s="364"/>
      <c r="J466" s="238"/>
      <c r="K466" s="238"/>
      <c r="L466" s="238"/>
    </row>
    <row r="467" spans="1:12" ht="12.75" x14ac:dyDescent="0.2">
      <c r="A467" s="239" t="s">
        <v>1234</v>
      </c>
      <c r="B467" s="239" t="s">
        <v>3084</v>
      </c>
      <c r="C467" s="240">
        <v>0.3</v>
      </c>
      <c r="D467" s="241">
        <v>0.80000001192092896</v>
      </c>
      <c r="E467" s="242">
        <v>0.53850341414335567</v>
      </c>
      <c r="F467" s="358">
        <f>ROUND(MUNR[[#This Row],[Vt 2020]],2)</f>
        <v>0.54</v>
      </c>
      <c r="G467" s="358">
        <v>0.66</v>
      </c>
      <c r="H467" s="367">
        <v>0.67</v>
      </c>
      <c r="I467" s="364"/>
      <c r="J467" s="238"/>
      <c r="K467" s="238"/>
      <c r="L467" s="238"/>
    </row>
    <row r="468" spans="1:12" ht="12.75" x14ac:dyDescent="0.2">
      <c r="A468" s="239" t="s">
        <v>1350</v>
      </c>
      <c r="B468" s="239" t="s">
        <v>2206</v>
      </c>
      <c r="C468" s="240">
        <v>0.3</v>
      </c>
      <c r="D468" s="241">
        <v>0.80000001192092896</v>
      </c>
      <c r="E468" s="242">
        <v>1.0986888324811017</v>
      </c>
      <c r="F468" s="358">
        <f>ROUND(MUNR[[#This Row],[Vt 2020]],2)</f>
        <v>1.1000000000000001</v>
      </c>
      <c r="G468" s="358">
        <v>1.42</v>
      </c>
      <c r="H468" s="367">
        <v>1.79</v>
      </c>
      <c r="I468" s="364"/>
      <c r="J468" s="238"/>
      <c r="K468" s="238"/>
      <c r="L468" s="238"/>
    </row>
    <row r="469" spans="1:12" ht="12.75" x14ac:dyDescent="0.2">
      <c r="A469" s="239" t="s">
        <v>1310</v>
      </c>
      <c r="B469" s="239" t="s">
        <v>233</v>
      </c>
      <c r="C469" s="240">
        <v>0.3</v>
      </c>
      <c r="D469" s="241">
        <v>0.80000001192092896</v>
      </c>
      <c r="E469" s="242">
        <v>1.0986888324811017</v>
      </c>
      <c r="F469" s="358">
        <f>ROUND(MUNR[[#This Row],[Vt 2020]],2)</f>
        <v>1.1000000000000001</v>
      </c>
      <c r="G469" s="358">
        <v>1.42</v>
      </c>
      <c r="H469" s="367">
        <v>1.79</v>
      </c>
      <c r="I469" s="364"/>
      <c r="J469" s="238"/>
      <c r="K469" s="238"/>
      <c r="L469" s="238"/>
    </row>
    <row r="470" spans="1:12" ht="12.75" x14ac:dyDescent="0.2">
      <c r="A470" s="239" t="s">
        <v>470</v>
      </c>
      <c r="B470" s="243" t="s">
        <v>2980</v>
      </c>
      <c r="C470" s="240">
        <v>0.3</v>
      </c>
      <c r="D470" s="241">
        <v>0.80000001192092896</v>
      </c>
      <c r="E470" s="244">
        <v>0.45491142361788206</v>
      </c>
      <c r="F470" s="358">
        <f>ROUND(MUNR[[#This Row],[Vt 2020]],2)</f>
        <v>0.45</v>
      </c>
      <c r="G470" s="358">
        <v>0.52</v>
      </c>
      <c r="H470" s="367">
        <v>0.62</v>
      </c>
      <c r="I470" s="364"/>
      <c r="J470" s="238"/>
      <c r="K470" s="238"/>
      <c r="L470" s="238"/>
    </row>
    <row r="471" spans="1:12" ht="12.75" x14ac:dyDescent="0.2">
      <c r="A471" s="239" t="s">
        <v>1518</v>
      </c>
      <c r="B471" s="243" t="s">
        <v>2886</v>
      </c>
      <c r="C471" s="240">
        <v>0.3</v>
      </c>
      <c r="D471" s="241">
        <v>0.80000001192092896</v>
      </c>
      <c r="E471" s="244">
        <v>0.15248191790250673</v>
      </c>
      <c r="F471" s="358">
        <f>ROUND(MUNR[[#This Row],[Vt 2020]],2)</f>
        <v>0.15</v>
      </c>
      <c r="G471" s="358">
        <v>0.17</v>
      </c>
      <c r="H471" s="367">
        <v>0.23</v>
      </c>
      <c r="I471" s="364"/>
      <c r="J471" s="238"/>
      <c r="K471" s="238"/>
      <c r="L471" s="238"/>
    </row>
    <row r="472" spans="1:12" ht="12.75" x14ac:dyDescent="0.2">
      <c r="A472" s="239" t="s">
        <v>1176</v>
      </c>
      <c r="B472" s="239" t="s">
        <v>2401</v>
      </c>
      <c r="C472" s="240">
        <v>0.3</v>
      </c>
      <c r="D472" s="241">
        <v>0.80000001192092896</v>
      </c>
      <c r="E472" s="242">
        <v>0.52965556004200653</v>
      </c>
      <c r="F472" s="358">
        <f>ROUND(MUNR[[#This Row],[Vt 2020]],2)</f>
        <v>0.53</v>
      </c>
      <c r="G472" s="358">
        <v>0.63</v>
      </c>
      <c r="H472" s="367">
        <v>0.82</v>
      </c>
      <c r="I472" s="364"/>
      <c r="J472" s="238"/>
      <c r="K472" s="238"/>
      <c r="L472" s="238"/>
    </row>
    <row r="473" spans="1:12" ht="12.75" x14ac:dyDescent="0.2">
      <c r="A473" s="239" t="s">
        <v>564</v>
      </c>
      <c r="B473" s="243" t="s">
        <v>2134</v>
      </c>
      <c r="C473" s="240">
        <v>0.3</v>
      </c>
      <c r="D473" s="241">
        <v>0.80000001192092896</v>
      </c>
      <c r="E473" s="244">
        <v>1.7879831532416797</v>
      </c>
      <c r="F473" s="358">
        <f>ROUND(MUNR[[#This Row],[Vt 2020]],2)</f>
        <v>1.79</v>
      </c>
      <c r="G473" s="358">
        <v>1.69</v>
      </c>
      <c r="H473" s="367">
        <v>2.19</v>
      </c>
      <c r="I473" s="364"/>
      <c r="J473" s="238"/>
      <c r="K473" s="238"/>
      <c r="L473" s="238"/>
    </row>
    <row r="474" spans="1:12" ht="12.75" x14ac:dyDescent="0.2">
      <c r="A474" s="239" t="s">
        <v>832</v>
      </c>
      <c r="B474" s="239" t="s">
        <v>2702</v>
      </c>
      <c r="C474" s="240">
        <v>0.3</v>
      </c>
      <c r="D474" s="241">
        <v>0.80000001192092896</v>
      </c>
      <c r="E474" s="242">
        <v>0.36379295628285874</v>
      </c>
      <c r="F474" s="358">
        <f>ROUND(MUNR[[#This Row],[Vt 2020]],2)</f>
        <v>0.36</v>
      </c>
      <c r="G474" s="358">
        <v>0.46</v>
      </c>
      <c r="H474" s="367">
        <v>0.59</v>
      </c>
      <c r="I474" s="364"/>
      <c r="J474" s="238"/>
      <c r="K474" s="238"/>
      <c r="L474" s="238"/>
    </row>
    <row r="475" spans="1:12" ht="12.75" x14ac:dyDescent="0.2">
      <c r="A475" s="239" t="s">
        <v>1495</v>
      </c>
      <c r="B475" s="239" t="s">
        <v>2504</v>
      </c>
      <c r="C475" s="240">
        <v>0.3</v>
      </c>
      <c r="D475" s="241">
        <v>0.80000001192092896</v>
      </c>
      <c r="E475" s="242">
        <v>1.4355207293827554</v>
      </c>
      <c r="F475" s="358">
        <f>ROUND(MUNR[[#This Row],[Vt 2020]],2)</f>
        <v>1.44</v>
      </c>
      <c r="G475" s="358">
        <v>1.67</v>
      </c>
      <c r="H475" s="367">
        <v>2.13</v>
      </c>
      <c r="I475" s="364"/>
      <c r="J475" s="238"/>
      <c r="K475" s="238"/>
      <c r="L475" s="238"/>
    </row>
    <row r="476" spans="1:12" ht="12.75" x14ac:dyDescent="0.2">
      <c r="A476" s="239" t="s">
        <v>577</v>
      </c>
      <c r="B476" s="243" t="s">
        <v>248</v>
      </c>
      <c r="C476" s="240">
        <v>0.3</v>
      </c>
      <c r="D476" s="241">
        <v>0.80000001192092896</v>
      </c>
      <c r="E476" s="244">
        <v>1.9545410523261364</v>
      </c>
      <c r="F476" s="358">
        <f>ROUND(MUNR[[#This Row],[Vt 2020]],2)</f>
        <v>1.95</v>
      </c>
      <c r="G476" s="358">
        <v>2</v>
      </c>
      <c r="H476" s="367">
        <v>2.1</v>
      </c>
      <c r="I476" s="364"/>
      <c r="J476" s="238"/>
      <c r="K476" s="238"/>
      <c r="L476" s="238"/>
    </row>
    <row r="477" spans="1:12" ht="12.75" x14ac:dyDescent="0.2">
      <c r="A477" s="239" t="s">
        <v>1230</v>
      </c>
      <c r="B477" s="239" t="s">
        <v>2409</v>
      </c>
      <c r="C477" s="240">
        <v>0.3</v>
      </c>
      <c r="D477" s="241">
        <v>0.80000001192092896</v>
      </c>
      <c r="E477" s="242">
        <v>0.52965556004200653</v>
      </c>
      <c r="F477" s="358">
        <f>ROUND(MUNR[[#This Row],[Vt 2020]],2)</f>
        <v>0.53</v>
      </c>
      <c r="G477" s="358">
        <v>0.63</v>
      </c>
      <c r="H477" s="367">
        <v>0.82</v>
      </c>
      <c r="I477" s="364"/>
      <c r="J477" s="238"/>
      <c r="K477" s="238"/>
      <c r="L477" s="238"/>
    </row>
    <row r="478" spans="1:12" ht="12.75" x14ac:dyDescent="0.2">
      <c r="A478" s="239" t="s">
        <v>1047</v>
      </c>
      <c r="B478" s="243" t="s">
        <v>166</v>
      </c>
      <c r="C478" s="240">
        <v>2</v>
      </c>
      <c r="D478" s="241">
        <v>2</v>
      </c>
      <c r="E478" s="244">
        <v>162.98141347212285</v>
      </c>
      <c r="F478" s="358">
        <f>ROUND(MUNR[[#This Row],[Vt 2020]],2)</f>
        <v>162.97999999999999</v>
      </c>
      <c r="G478" s="358">
        <v>189.76</v>
      </c>
      <c r="H478" s="367">
        <v>238.52</v>
      </c>
      <c r="I478" s="364"/>
      <c r="J478" s="238"/>
      <c r="K478" s="238"/>
      <c r="L478" s="238"/>
    </row>
    <row r="479" spans="1:12" ht="12.75" x14ac:dyDescent="0.2">
      <c r="A479" s="239" t="s">
        <v>1115</v>
      </c>
      <c r="B479" s="239" t="s">
        <v>2097</v>
      </c>
      <c r="C479" s="240">
        <v>2</v>
      </c>
      <c r="D479" s="241">
        <v>2</v>
      </c>
      <c r="E479" s="242">
        <v>162.98141347212285</v>
      </c>
      <c r="F479" s="358">
        <f>ROUND(MUNR[[#This Row],[Vt 2020]],2)</f>
        <v>162.97999999999999</v>
      </c>
      <c r="G479" s="358">
        <v>189.76</v>
      </c>
      <c r="H479" s="367">
        <v>238.52</v>
      </c>
      <c r="I479" s="364"/>
      <c r="J479" s="238"/>
      <c r="K479" s="238"/>
      <c r="L479" s="238"/>
    </row>
    <row r="480" spans="1:12" ht="12.75" x14ac:dyDescent="0.2">
      <c r="A480" s="239" t="s">
        <v>1173</v>
      </c>
      <c r="B480" s="243" t="s">
        <v>2099</v>
      </c>
      <c r="C480" s="240">
        <v>2</v>
      </c>
      <c r="D480" s="241">
        <v>2</v>
      </c>
      <c r="E480" s="244">
        <v>162.98141347212285</v>
      </c>
      <c r="F480" s="358">
        <f>ROUND(MUNR[[#This Row],[Vt 2020]],2)</f>
        <v>162.97999999999999</v>
      </c>
      <c r="G480" s="358">
        <v>189.76</v>
      </c>
      <c r="H480" s="367">
        <v>238.52</v>
      </c>
      <c r="I480" s="364"/>
      <c r="J480" s="238"/>
      <c r="K480" s="238"/>
      <c r="L480" s="238"/>
    </row>
    <row r="481" spans="1:12" ht="12.75" x14ac:dyDescent="0.2">
      <c r="A481" s="239" t="s">
        <v>1227</v>
      </c>
      <c r="B481" s="239" t="s">
        <v>2102</v>
      </c>
      <c r="C481" s="240">
        <v>2</v>
      </c>
      <c r="D481" s="241">
        <v>2</v>
      </c>
      <c r="E481" s="242">
        <v>162.98141347212285</v>
      </c>
      <c r="F481" s="358">
        <f>ROUND(MUNR[[#This Row],[Vt 2020]],2)</f>
        <v>162.97999999999999</v>
      </c>
      <c r="G481" s="358">
        <v>189.76</v>
      </c>
      <c r="H481" s="367">
        <v>238.52</v>
      </c>
      <c r="I481" s="364"/>
      <c r="J481" s="238"/>
      <c r="K481" s="238"/>
      <c r="L481" s="238"/>
    </row>
    <row r="482" spans="1:12" ht="12.75" x14ac:dyDescent="0.2">
      <c r="A482" s="239" t="s">
        <v>531</v>
      </c>
      <c r="B482" s="239" t="s">
        <v>2530</v>
      </c>
      <c r="C482" s="240">
        <v>1.6</v>
      </c>
      <c r="D482" s="241">
        <v>1.6000000238418579</v>
      </c>
      <c r="E482" s="242">
        <v>18.887491467493561</v>
      </c>
      <c r="F482" s="358">
        <f>ROUND(MUNR[[#This Row],[Vt 2020]],2)</f>
        <v>18.89</v>
      </c>
      <c r="G482" s="358">
        <v>22.71</v>
      </c>
      <c r="H482" s="367">
        <v>28.13</v>
      </c>
      <c r="I482" s="364"/>
      <c r="J482" s="238"/>
      <c r="K482" s="238"/>
      <c r="L482" s="238"/>
    </row>
    <row r="483" spans="1:12" ht="12.75" x14ac:dyDescent="0.2">
      <c r="A483" s="239" t="s">
        <v>717</v>
      </c>
      <c r="B483" s="243" t="s">
        <v>2171</v>
      </c>
      <c r="C483" s="240">
        <v>1.6</v>
      </c>
      <c r="D483" s="241">
        <v>1.6000000238418579</v>
      </c>
      <c r="E483" s="244">
        <v>13.520871964100486</v>
      </c>
      <c r="F483" s="358">
        <f>ROUND(MUNR[[#This Row],[Vt 2020]],2)</f>
        <v>13.52</v>
      </c>
      <c r="G483" s="358">
        <v>14.74</v>
      </c>
      <c r="H483" s="367">
        <v>17.420000000000002</v>
      </c>
      <c r="I483" s="364"/>
      <c r="J483" s="238"/>
      <c r="K483" s="238"/>
      <c r="L483" s="238"/>
    </row>
    <row r="484" spans="1:12" ht="12.75" x14ac:dyDescent="0.2">
      <c r="A484" s="239" t="s">
        <v>1505</v>
      </c>
      <c r="B484" s="243" t="s">
        <v>2507</v>
      </c>
      <c r="C484" s="240">
        <v>0.3</v>
      </c>
      <c r="D484" s="241">
        <v>0.80000001192092896</v>
      </c>
      <c r="E484" s="244">
        <v>1.4355207293827554</v>
      </c>
      <c r="F484" s="358">
        <f>ROUND(MUNR[[#This Row],[Vt 2020]],2)</f>
        <v>1.44</v>
      </c>
      <c r="G484" s="358">
        <v>1.67</v>
      </c>
      <c r="H484" s="367">
        <v>2.13</v>
      </c>
      <c r="I484" s="364"/>
      <c r="J484" s="238"/>
      <c r="K484" s="238"/>
      <c r="L484" s="238"/>
    </row>
    <row r="485" spans="1:12" ht="12.75" x14ac:dyDescent="0.2">
      <c r="A485" s="239" t="s">
        <v>784</v>
      </c>
      <c r="B485" s="243" t="s">
        <v>2146</v>
      </c>
      <c r="C485" s="240">
        <v>0.3</v>
      </c>
      <c r="D485" s="241">
        <v>0.80000001192092896</v>
      </c>
      <c r="E485" s="244">
        <v>0.47105147728116609</v>
      </c>
      <c r="F485" s="358">
        <f>ROUND(MUNR[[#This Row],[Vt 2020]],2)</f>
        <v>0.47</v>
      </c>
      <c r="G485" s="358">
        <v>0.47</v>
      </c>
      <c r="H485" s="367">
        <v>0.62</v>
      </c>
      <c r="I485" s="364"/>
      <c r="J485" s="238"/>
      <c r="K485" s="238"/>
      <c r="L485" s="238"/>
    </row>
    <row r="486" spans="1:12" ht="12.75" x14ac:dyDescent="0.2">
      <c r="A486" s="239" t="s">
        <v>1383</v>
      </c>
      <c r="B486" s="243" t="s">
        <v>2222</v>
      </c>
      <c r="C486" s="240">
        <v>0.3</v>
      </c>
      <c r="D486" s="241">
        <v>0.80000001192092896</v>
      </c>
      <c r="E486" s="244">
        <v>1.0986888324811017</v>
      </c>
      <c r="F486" s="358">
        <f>ROUND(MUNR[[#This Row],[Vt 2020]],2)</f>
        <v>1.1000000000000001</v>
      </c>
      <c r="G486" s="358">
        <v>1.42</v>
      </c>
      <c r="H486" s="367">
        <v>1.79</v>
      </c>
      <c r="I486" s="364"/>
      <c r="J486" s="238"/>
      <c r="K486" s="238"/>
      <c r="L486" s="238"/>
    </row>
    <row r="487" spans="1:12" ht="12.75" x14ac:dyDescent="0.2">
      <c r="A487" s="239" t="s">
        <v>907</v>
      </c>
      <c r="B487" s="239" t="s">
        <v>2399</v>
      </c>
      <c r="C487" s="240">
        <v>0.3</v>
      </c>
      <c r="D487" s="241">
        <v>0.80000001192092896</v>
      </c>
      <c r="E487" s="242">
        <v>1.1991551297202205</v>
      </c>
      <c r="F487" s="358">
        <f>ROUND(MUNR[[#This Row],[Vt 2020]],2)</f>
        <v>1.2</v>
      </c>
      <c r="G487" s="358">
        <v>1.46</v>
      </c>
      <c r="H487" s="367">
        <v>1.72</v>
      </c>
      <c r="I487" s="364"/>
      <c r="J487" s="238"/>
      <c r="K487" s="238"/>
      <c r="L487" s="238"/>
    </row>
    <row r="488" spans="1:12" ht="12.75" x14ac:dyDescent="0.2">
      <c r="A488" s="239" t="s">
        <v>520</v>
      </c>
      <c r="B488" s="239" t="s">
        <v>2270</v>
      </c>
      <c r="C488" s="240">
        <v>0.3</v>
      </c>
      <c r="D488" s="241">
        <v>0.80000001192092896</v>
      </c>
      <c r="E488" s="242">
        <v>2.0165994168575359</v>
      </c>
      <c r="F488" s="358">
        <f>ROUND(MUNR[[#This Row],[Vt 2020]],2)</f>
        <v>2.02</v>
      </c>
      <c r="G488" s="358">
        <v>2.46</v>
      </c>
      <c r="H488" s="367">
        <v>3.22</v>
      </c>
      <c r="I488" s="364"/>
      <c r="J488" s="238"/>
      <c r="K488" s="238"/>
      <c r="L488" s="238"/>
    </row>
    <row r="489" spans="1:12" ht="12.75" x14ac:dyDescent="0.2">
      <c r="A489" s="239" t="s">
        <v>1277</v>
      </c>
      <c r="B489" s="243" t="s">
        <v>2408</v>
      </c>
      <c r="C489" s="240">
        <v>0.3</v>
      </c>
      <c r="D489" s="241">
        <v>0.80000001192092896</v>
      </c>
      <c r="E489" s="244">
        <v>0.52965556004200653</v>
      </c>
      <c r="F489" s="358">
        <f>ROUND(MUNR[[#This Row],[Vt 2020]],2)</f>
        <v>0.53</v>
      </c>
      <c r="G489" s="358">
        <v>0.63</v>
      </c>
      <c r="H489" s="367">
        <v>0.82</v>
      </c>
      <c r="I489" s="364"/>
      <c r="J489" s="238"/>
      <c r="K489" s="238"/>
      <c r="L489" s="238"/>
    </row>
    <row r="490" spans="1:12" ht="12.75" x14ac:dyDescent="0.2">
      <c r="A490" s="239" t="s">
        <v>692</v>
      </c>
      <c r="B490" s="243" t="s">
        <v>2279</v>
      </c>
      <c r="C490" s="240">
        <v>0.3</v>
      </c>
      <c r="D490" s="241">
        <v>0.80000001192092896</v>
      </c>
      <c r="E490" s="244">
        <v>0.11365147720477695</v>
      </c>
      <c r="F490" s="358">
        <f>ROUND(MUNR[[#This Row],[Vt 2020]],2)</f>
        <v>0.11</v>
      </c>
      <c r="G490" s="358">
        <v>0.12</v>
      </c>
      <c r="H490" s="367">
        <v>0.13</v>
      </c>
      <c r="I490" s="364"/>
      <c r="J490" s="238"/>
      <c r="K490" s="238"/>
      <c r="L490" s="238"/>
    </row>
    <row r="491" spans="1:12" ht="12.75" x14ac:dyDescent="0.2">
      <c r="A491" s="239" t="s">
        <v>1321</v>
      </c>
      <c r="B491" s="243" t="s">
        <v>2412</v>
      </c>
      <c r="C491" s="240">
        <v>0.3</v>
      </c>
      <c r="D491" s="241">
        <v>0.80000001192092896</v>
      </c>
      <c r="E491" s="244">
        <v>0.52965556004200653</v>
      </c>
      <c r="F491" s="358">
        <f>ROUND(MUNR[[#This Row],[Vt 2020]],2)</f>
        <v>0.53</v>
      </c>
      <c r="G491" s="358">
        <v>0.63</v>
      </c>
      <c r="H491" s="367">
        <v>0.82</v>
      </c>
      <c r="I491" s="364"/>
      <c r="J491" s="238"/>
      <c r="K491" s="238"/>
      <c r="L491" s="238"/>
    </row>
    <row r="492" spans="1:12" ht="12.75" x14ac:dyDescent="0.2">
      <c r="A492" s="239" t="s">
        <v>1019</v>
      </c>
      <c r="B492" s="239" t="s">
        <v>2851</v>
      </c>
      <c r="C492" s="240">
        <v>0.3</v>
      </c>
      <c r="D492" s="241">
        <v>0.80000001192092896</v>
      </c>
      <c r="E492" s="242">
        <v>4.401497130991646</v>
      </c>
      <c r="F492" s="358">
        <f>ROUND(MUNR[[#This Row],[Vt 2020]],2)</f>
        <v>4.4000000000000004</v>
      </c>
      <c r="G492" s="358">
        <v>4.87</v>
      </c>
      <c r="H492" s="367">
        <v>5.7</v>
      </c>
      <c r="I492" s="364"/>
      <c r="J492" s="238"/>
      <c r="K492" s="238"/>
      <c r="L492" s="238"/>
    </row>
    <row r="493" spans="1:12" ht="12.75" x14ac:dyDescent="0.2">
      <c r="A493" s="239" t="s">
        <v>536</v>
      </c>
      <c r="B493" s="243" t="s">
        <v>2794</v>
      </c>
      <c r="C493" s="240">
        <v>1.2</v>
      </c>
      <c r="D493" s="241">
        <v>1.3999999761581421</v>
      </c>
      <c r="E493" s="244">
        <v>4.3167120664148504</v>
      </c>
      <c r="F493" s="358">
        <f>ROUND(MUNR[[#This Row],[Vt 2020]],2)</f>
        <v>4.32</v>
      </c>
      <c r="G493" s="358">
        <v>5.39</v>
      </c>
      <c r="H493" s="367">
        <v>6.87</v>
      </c>
      <c r="I493" s="364"/>
      <c r="J493" s="238"/>
      <c r="K493" s="238"/>
      <c r="L493" s="238"/>
    </row>
    <row r="494" spans="1:12" ht="12.75" x14ac:dyDescent="0.2">
      <c r="A494" s="239" t="s">
        <v>861</v>
      </c>
      <c r="B494" s="243" t="s">
        <v>3205</v>
      </c>
      <c r="C494" s="240">
        <v>0.1</v>
      </c>
      <c r="D494" s="241">
        <v>0.80000001192092896</v>
      </c>
      <c r="E494" s="244">
        <v>1.0799951899649364E-2</v>
      </c>
      <c r="F494" s="358">
        <f>ROUND(MUNR[[#This Row],[Vt 2020]],2)</f>
        <v>0.01</v>
      </c>
      <c r="G494" s="358">
        <v>0.01</v>
      </c>
      <c r="H494" s="244">
        <v>0.01</v>
      </c>
      <c r="I494" s="364"/>
      <c r="J494" s="238"/>
      <c r="K494" s="238"/>
      <c r="L494" s="238"/>
    </row>
    <row r="495" spans="1:12" ht="12.75" x14ac:dyDescent="0.2">
      <c r="A495" s="239" t="s">
        <v>942</v>
      </c>
      <c r="B495" s="243" t="s">
        <v>3205</v>
      </c>
      <c r="C495" s="240">
        <v>0.1</v>
      </c>
      <c r="D495" s="241">
        <v>0.80000001192092896</v>
      </c>
      <c r="E495" s="244">
        <v>1.0799951899649364E-2</v>
      </c>
      <c r="F495" s="358">
        <f>ROUND(MUNR[[#This Row],[Vt 2020]],2)</f>
        <v>0.01</v>
      </c>
      <c r="G495" s="358">
        <v>0.01</v>
      </c>
      <c r="H495" s="244">
        <v>0.01</v>
      </c>
      <c r="I495" s="364"/>
      <c r="J495" s="238"/>
      <c r="K495" s="238"/>
      <c r="L495" s="238"/>
    </row>
    <row r="496" spans="1:12" ht="12.75" x14ac:dyDescent="0.2">
      <c r="A496" s="239" t="s">
        <v>1363</v>
      </c>
      <c r="B496" s="239" t="s">
        <v>2776</v>
      </c>
      <c r="C496" s="240">
        <v>0.3</v>
      </c>
      <c r="D496" s="241">
        <v>0.80000001192092896</v>
      </c>
      <c r="E496" s="242">
        <v>8.3463786742761475E-2</v>
      </c>
      <c r="F496" s="358">
        <f>ROUND(MUNR[[#This Row],[Vt 2020]],2)</f>
        <v>0.08</v>
      </c>
      <c r="G496" s="358">
        <v>0.09</v>
      </c>
      <c r="H496" s="367">
        <v>0.11</v>
      </c>
      <c r="I496" s="364"/>
      <c r="J496" s="238"/>
      <c r="K496" s="238"/>
      <c r="L496" s="238"/>
    </row>
    <row r="497" spans="1:12" ht="12.75" x14ac:dyDescent="0.2">
      <c r="A497" s="239" t="s">
        <v>923</v>
      </c>
      <c r="B497" s="243" t="s">
        <v>2489</v>
      </c>
      <c r="C497" s="240">
        <v>0.3</v>
      </c>
      <c r="D497" s="241">
        <v>0.80000001192092896</v>
      </c>
      <c r="E497" s="244">
        <v>3.6013776932655941</v>
      </c>
      <c r="F497" s="358">
        <f>ROUND(MUNR[[#This Row],[Vt 2020]],2)</f>
        <v>3.6</v>
      </c>
      <c r="G497" s="358">
        <v>7.37</v>
      </c>
      <c r="H497" s="367">
        <v>8.59</v>
      </c>
      <c r="I497" s="364"/>
      <c r="J497" s="238"/>
      <c r="K497" s="238"/>
      <c r="L497" s="238"/>
    </row>
    <row r="498" spans="1:12" ht="12.75" x14ac:dyDescent="0.2">
      <c r="A498" s="239" t="s">
        <v>785</v>
      </c>
      <c r="B498" s="239" t="s">
        <v>2251</v>
      </c>
      <c r="C498" s="240">
        <v>0.3</v>
      </c>
      <c r="D498" s="241">
        <v>0.80000001192092896</v>
      </c>
      <c r="E498" s="242">
        <v>0.46503782771360391</v>
      </c>
      <c r="F498" s="358">
        <f>ROUND(MUNR[[#This Row],[Vt 2020]],2)</f>
        <v>0.47</v>
      </c>
      <c r="G498" s="358">
        <v>0.84</v>
      </c>
      <c r="H498" s="367">
        <v>1.37</v>
      </c>
      <c r="I498" s="364"/>
      <c r="J498" s="238"/>
      <c r="K498" s="238"/>
      <c r="L498" s="238"/>
    </row>
    <row r="499" spans="1:12" ht="12.75" x14ac:dyDescent="0.2">
      <c r="A499" s="239" t="s">
        <v>872</v>
      </c>
      <c r="B499" s="243" t="s">
        <v>2254</v>
      </c>
      <c r="C499" s="240">
        <v>0.3</v>
      </c>
      <c r="D499" s="241">
        <v>0.80000001192092896</v>
      </c>
      <c r="E499" s="244">
        <v>0.46503782771360391</v>
      </c>
      <c r="F499" s="358">
        <f>ROUND(MUNR[[#This Row],[Vt 2020]],2)</f>
        <v>0.47</v>
      </c>
      <c r="G499" s="358">
        <v>0.84</v>
      </c>
      <c r="H499" s="367">
        <v>1.37</v>
      </c>
      <c r="I499" s="364"/>
      <c r="J499" s="238"/>
      <c r="K499" s="238"/>
      <c r="L499" s="238"/>
    </row>
    <row r="500" spans="1:12" ht="12.75" x14ac:dyDescent="0.2">
      <c r="A500" s="239" t="s">
        <v>1089</v>
      </c>
      <c r="B500" s="243" t="s">
        <v>2900</v>
      </c>
      <c r="C500" s="240">
        <v>0.3</v>
      </c>
      <c r="D500" s="241">
        <v>0.80000001192092896</v>
      </c>
      <c r="E500" s="244">
        <v>2.501510453441492</v>
      </c>
      <c r="F500" s="358">
        <f>ROUND(MUNR[[#This Row],[Vt 2020]],2)</f>
        <v>2.5</v>
      </c>
      <c r="G500" s="358">
        <v>3.21</v>
      </c>
      <c r="H500" s="367">
        <v>4.47</v>
      </c>
      <c r="I500" s="364"/>
      <c r="J500" s="238"/>
      <c r="K500" s="238"/>
      <c r="L500" s="238"/>
    </row>
    <row r="501" spans="1:12" ht="12.75" x14ac:dyDescent="0.2">
      <c r="A501" s="239" t="s">
        <v>668</v>
      </c>
      <c r="B501" s="243" t="s">
        <v>3014</v>
      </c>
      <c r="C501" s="240">
        <v>1.2</v>
      </c>
      <c r="D501" s="241">
        <v>1.3999999761581421</v>
      </c>
      <c r="E501" s="244">
        <v>4.5863066068779936</v>
      </c>
      <c r="F501" s="358">
        <f>ROUND(MUNR[[#This Row],[Vt 2020]],2)</f>
        <v>4.59</v>
      </c>
      <c r="G501" s="358">
        <v>4.7699999999999996</v>
      </c>
      <c r="H501" s="367">
        <v>5.34</v>
      </c>
      <c r="I501" s="364"/>
      <c r="J501" s="238"/>
      <c r="K501" s="238"/>
      <c r="L501" s="238"/>
    </row>
    <row r="502" spans="1:12" ht="12.75" x14ac:dyDescent="0.2">
      <c r="A502" s="239" t="s">
        <v>1514</v>
      </c>
      <c r="B502" s="243" t="s">
        <v>2497</v>
      </c>
      <c r="C502" s="240">
        <v>0.3</v>
      </c>
      <c r="D502" s="241">
        <v>0.80000001192092896</v>
      </c>
      <c r="E502" s="244">
        <v>1.4355207293827554</v>
      </c>
      <c r="F502" s="358">
        <f>ROUND(MUNR[[#This Row],[Vt 2020]],2)</f>
        <v>1.44</v>
      </c>
      <c r="G502" s="358">
        <v>1.67</v>
      </c>
      <c r="H502" s="367">
        <v>2.13</v>
      </c>
      <c r="I502" s="364"/>
      <c r="J502" s="238"/>
      <c r="K502" s="238"/>
      <c r="L502" s="238"/>
    </row>
    <row r="503" spans="1:12" ht="12.75" x14ac:dyDescent="0.2">
      <c r="A503" s="239" t="s">
        <v>642</v>
      </c>
      <c r="B503" s="239" t="s">
        <v>3153</v>
      </c>
      <c r="C503" s="245">
        <v>0.1</v>
      </c>
      <c r="D503" s="241">
        <v>0.80000001192092896</v>
      </c>
      <c r="E503" s="242">
        <v>1.9469085577528569</v>
      </c>
      <c r="F503" s="358">
        <f>ROUND(MUNR[[#This Row],[Vt 2020]],2)</f>
        <v>1.95</v>
      </c>
      <c r="G503" s="358">
        <v>2.2400000000000002</v>
      </c>
      <c r="H503" s="367">
        <v>2.69</v>
      </c>
      <c r="I503" s="364"/>
      <c r="J503" s="238"/>
      <c r="K503" s="238"/>
      <c r="L503" s="238"/>
    </row>
    <row r="504" spans="1:12" ht="12.75" x14ac:dyDescent="0.2">
      <c r="A504" s="239" t="s">
        <v>1237</v>
      </c>
      <c r="B504" s="243" t="s">
        <v>3240</v>
      </c>
      <c r="C504" s="240">
        <v>0.1</v>
      </c>
      <c r="D504" s="241">
        <v>0.80000001192092896</v>
      </c>
      <c r="E504" s="244">
        <v>2.0199272974374745E-2</v>
      </c>
      <c r="F504" s="358">
        <f>ROUND(MUNR[[#This Row],[Vt 2020]],2)</f>
        <v>0.02</v>
      </c>
      <c r="G504" s="358">
        <v>0.02</v>
      </c>
      <c r="H504" s="367">
        <v>0.02</v>
      </c>
      <c r="I504" s="364"/>
      <c r="J504" s="238"/>
      <c r="K504" s="238"/>
      <c r="L504" s="238"/>
    </row>
    <row r="505" spans="1:12" ht="12.75" x14ac:dyDescent="0.2">
      <c r="A505" s="239" t="s">
        <v>947</v>
      </c>
      <c r="B505" s="239" t="s">
        <v>2377</v>
      </c>
      <c r="C505" s="240">
        <v>0.3</v>
      </c>
      <c r="D505" s="241">
        <v>0.80000001192092896</v>
      </c>
      <c r="E505" s="242">
        <v>2.0513962276272166</v>
      </c>
      <c r="F505" s="358">
        <f>ROUND(MUNR[[#This Row],[Vt 2020]],2)</f>
        <v>2.0499999999999998</v>
      </c>
      <c r="G505" s="358">
        <v>2.7</v>
      </c>
      <c r="H505" s="367">
        <v>3.66</v>
      </c>
      <c r="I505" s="364"/>
      <c r="J505" s="238"/>
      <c r="K505" s="238"/>
      <c r="L505" s="238"/>
    </row>
    <row r="506" spans="1:12" ht="12.75" x14ac:dyDescent="0.2">
      <c r="A506" s="239" t="s">
        <v>671</v>
      </c>
      <c r="B506" s="243" t="s">
        <v>2587</v>
      </c>
      <c r="C506" s="240">
        <v>1</v>
      </c>
      <c r="D506" s="241">
        <v>1</v>
      </c>
      <c r="E506" s="244">
        <v>6.0765590252644088</v>
      </c>
      <c r="F506" s="358">
        <f>ROUND(MUNR[[#This Row],[Vt 2020]],2)</f>
        <v>6.08</v>
      </c>
      <c r="G506" s="358">
        <v>6.43</v>
      </c>
      <c r="H506" s="367">
        <v>7.5</v>
      </c>
      <c r="I506" s="364"/>
      <c r="J506" s="238"/>
      <c r="K506" s="238"/>
      <c r="L506" s="238"/>
    </row>
    <row r="507" spans="1:12" ht="12.75" x14ac:dyDescent="0.2">
      <c r="A507" s="239" t="s">
        <v>1358</v>
      </c>
      <c r="B507" s="243" t="s">
        <v>2402</v>
      </c>
      <c r="C507" s="240">
        <v>0.3</v>
      </c>
      <c r="D507" s="241">
        <v>0.80000001192092896</v>
      </c>
      <c r="E507" s="244">
        <v>0.52965556004200653</v>
      </c>
      <c r="F507" s="358">
        <f>ROUND(MUNR[[#This Row],[Vt 2020]],2)</f>
        <v>0.53</v>
      </c>
      <c r="G507" s="358">
        <v>0.63</v>
      </c>
      <c r="H507" s="367">
        <v>0.82</v>
      </c>
      <c r="I507" s="364"/>
      <c r="J507" s="238"/>
      <c r="K507" s="238"/>
      <c r="L507" s="238"/>
    </row>
    <row r="508" spans="1:12" ht="12.75" x14ac:dyDescent="0.2">
      <c r="A508" s="239" t="s">
        <v>757</v>
      </c>
      <c r="B508" s="239" t="s">
        <v>2959</v>
      </c>
      <c r="C508" s="240">
        <v>1</v>
      </c>
      <c r="D508" s="241">
        <v>1</v>
      </c>
      <c r="E508" s="242">
        <v>4.6463140460971646</v>
      </c>
      <c r="F508" s="358">
        <f>ROUND(MUNR[[#This Row],[Vt 2020]],2)</f>
        <v>4.6500000000000004</v>
      </c>
      <c r="G508" s="358">
        <v>4.59</v>
      </c>
      <c r="H508" s="367">
        <v>6.07</v>
      </c>
      <c r="I508" s="364"/>
      <c r="J508" s="238"/>
      <c r="K508" s="238"/>
      <c r="L508" s="238"/>
    </row>
    <row r="509" spans="1:12" ht="12.75" x14ac:dyDescent="0.2">
      <c r="A509" s="239" t="s">
        <v>1349</v>
      </c>
      <c r="B509" s="239" t="s">
        <v>2548</v>
      </c>
      <c r="C509" s="240">
        <v>0.3</v>
      </c>
      <c r="D509" s="241">
        <v>0.80000001192092896</v>
      </c>
      <c r="E509" s="242">
        <v>0.1716236823885747</v>
      </c>
      <c r="F509" s="358">
        <f>ROUND(MUNR[[#This Row],[Vt 2020]],2)</f>
        <v>0.17</v>
      </c>
      <c r="G509" s="358">
        <v>0.2</v>
      </c>
      <c r="H509" s="367">
        <v>0.26</v>
      </c>
      <c r="I509" s="364"/>
      <c r="J509" s="238"/>
      <c r="K509" s="238"/>
      <c r="L509" s="238"/>
    </row>
    <row r="510" spans="1:12" ht="12.75" x14ac:dyDescent="0.2">
      <c r="A510" s="239" t="s">
        <v>1391</v>
      </c>
      <c r="B510" s="239" t="s">
        <v>2403</v>
      </c>
      <c r="C510" s="240">
        <v>0.3</v>
      </c>
      <c r="D510" s="241">
        <v>0.80000001192092896</v>
      </c>
      <c r="E510" s="242">
        <v>0.52965556004200653</v>
      </c>
      <c r="F510" s="358">
        <f>ROUND(MUNR[[#This Row],[Vt 2020]],2)</f>
        <v>0.53</v>
      </c>
      <c r="G510" s="358">
        <v>0.63</v>
      </c>
      <c r="H510" s="367">
        <v>0.82</v>
      </c>
      <c r="I510" s="364"/>
      <c r="J510" s="238"/>
      <c r="K510" s="238"/>
      <c r="L510" s="238"/>
    </row>
    <row r="511" spans="1:12" ht="12.75" x14ac:dyDescent="0.2">
      <c r="A511" s="239" t="s">
        <v>1422</v>
      </c>
      <c r="B511" s="243" t="s">
        <v>2334</v>
      </c>
      <c r="C511" s="240">
        <v>0.3</v>
      </c>
      <c r="D511" s="241">
        <v>0.80000001192092896</v>
      </c>
      <c r="E511" s="242">
        <v>0.83750345694217521</v>
      </c>
      <c r="F511" s="358">
        <f>ROUND(MUNR[[#This Row],[Vt 2020]],2)</f>
        <v>0.84</v>
      </c>
      <c r="G511" s="358">
        <v>0.63</v>
      </c>
      <c r="H511" s="367">
        <v>0.82</v>
      </c>
      <c r="I511" s="364"/>
      <c r="J511" s="238"/>
      <c r="K511" s="238"/>
      <c r="L511" s="238"/>
    </row>
    <row r="512" spans="1:12" ht="12.75" x14ac:dyDescent="0.2">
      <c r="A512" s="239" t="s">
        <v>897</v>
      </c>
      <c r="B512" s="239" t="s">
        <v>2239</v>
      </c>
      <c r="C512" s="240">
        <v>1.6</v>
      </c>
      <c r="D512" s="241">
        <v>1.6000000238418579</v>
      </c>
      <c r="E512" s="242">
        <v>9.2490164999721749</v>
      </c>
      <c r="F512" s="358">
        <f>ROUND(MUNR[[#This Row],[Vt 2020]],2)</f>
        <v>9.25</v>
      </c>
      <c r="G512" s="358">
        <v>10.46</v>
      </c>
      <c r="H512" s="367">
        <v>12.98</v>
      </c>
      <c r="I512" s="364"/>
      <c r="J512" s="238"/>
      <c r="K512" s="238"/>
      <c r="L512" s="238"/>
    </row>
    <row r="513" spans="1:12" ht="12.75" x14ac:dyDescent="0.2">
      <c r="A513" s="239" t="s">
        <v>734</v>
      </c>
      <c r="B513" s="243" t="s">
        <v>3148</v>
      </c>
      <c r="C513" s="245">
        <v>0.1</v>
      </c>
      <c r="D513" s="241">
        <v>0.80000001192092896</v>
      </c>
      <c r="E513" s="244">
        <v>1.9469085577528569</v>
      </c>
      <c r="F513" s="358">
        <f>ROUND(MUNR[[#This Row],[Vt 2020]],2)</f>
        <v>1.95</v>
      </c>
      <c r="G513" s="358">
        <v>2.2400000000000002</v>
      </c>
      <c r="H513" s="367">
        <v>2.69</v>
      </c>
      <c r="I513" s="364"/>
      <c r="J513" s="238"/>
      <c r="K513" s="238"/>
      <c r="L513" s="238"/>
    </row>
    <row r="514" spans="1:12" ht="12.75" x14ac:dyDescent="0.2">
      <c r="A514" s="239" t="s">
        <v>571</v>
      </c>
      <c r="B514" s="243" t="s">
        <v>2318</v>
      </c>
      <c r="C514" s="240">
        <v>1</v>
      </c>
      <c r="D514" s="241">
        <v>1</v>
      </c>
      <c r="E514" s="244">
        <v>1.6486822566160786</v>
      </c>
      <c r="F514" s="358">
        <f>ROUND(MUNR[[#This Row],[Vt 2020]],2)</f>
        <v>1.65</v>
      </c>
      <c r="G514" s="358">
        <v>1.76</v>
      </c>
      <c r="H514" s="367">
        <v>1.85</v>
      </c>
      <c r="I514" s="364"/>
      <c r="J514" s="238"/>
      <c r="K514" s="238"/>
      <c r="L514" s="238"/>
    </row>
    <row r="515" spans="1:12" ht="12.75" x14ac:dyDescent="0.2">
      <c r="A515" s="239" t="s">
        <v>513</v>
      </c>
      <c r="B515" s="239" t="s">
        <v>2318</v>
      </c>
      <c r="C515" s="240">
        <v>1.6</v>
      </c>
      <c r="D515" s="241">
        <v>1.6000000238418579</v>
      </c>
      <c r="E515" s="242">
        <v>4.9572649756166287</v>
      </c>
      <c r="F515" s="358">
        <f>ROUND(MUNR[[#This Row],[Vt 2020]],2)</f>
        <v>4.96</v>
      </c>
      <c r="G515" s="358">
        <v>5.08</v>
      </c>
      <c r="H515" s="367">
        <v>6.19</v>
      </c>
      <c r="I515" s="369"/>
      <c r="J515" s="238"/>
      <c r="K515" s="238"/>
      <c r="L515" s="238"/>
    </row>
    <row r="516" spans="1:12" ht="12.75" x14ac:dyDescent="0.2">
      <c r="A516" s="239" t="s">
        <v>884</v>
      </c>
      <c r="B516" s="243" t="s">
        <v>2351</v>
      </c>
      <c r="C516" s="240">
        <v>0.3</v>
      </c>
      <c r="D516" s="241">
        <v>0.80000001192092896</v>
      </c>
      <c r="E516" s="244">
        <v>2.9638858328384154</v>
      </c>
      <c r="F516" s="358">
        <f>ROUND(MUNR[[#This Row],[Vt 2020]],2)</f>
        <v>2.96</v>
      </c>
      <c r="G516" s="358">
        <v>3.49</v>
      </c>
      <c r="H516" s="367">
        <v>4.4800000000000004</v>
      </c>
      <c r="I516" s="364"/>
      <c r="J516" s="238"/>
      <c r="K516" s="238"/>
      <c r="L516" s="238"/>
    </row>
    <row r="517" spans="1:12" ht="12.75" x14ac:dyDescent="0.2">
      <c r="A517" s="239" t="s">
        <v>1522</v>
      </c>
      <c r="B517" s="243" t="s">
        <v>2493</v>
      </c>
      <c r="C517" s="240">
        <v>0.3</v>
      </c>
      <c r="D517" s="241">
        <v>0.80000001192092896</v>
      </c>
      <c r="E517" s="244">
        <v>1.4355207293827554</v>
      </c>
      <c r="F517" s="358">
        <f>ROUND(MUNR[[#This Row],[Vt 2020]],2)</f>
        <v>1.44</v>
      </c>
      <c r="G517" s="358">
        <v>1.67</v>
      </c>
      <c r="H517" s="367">
        <v>2.13</v>
      </c>
      <c r="I517" s="364"/>
      <c r="J517" s="238"/>
      <c r="K517" s="238"/>
      <c r="L517" s="238"/>
    </row>
    <row r="518" spans="1:12" ht="12.75" x14ac:dyDescent="0.2">
      <c r="A518" s="239" t="s">
        <v>381</v>
      </c>
      <c r="B518" s="243" t="s">
        <v>2381</v>
      </c>
      <c r="C518" s="240">
        <v>2</v>
      </c>
      <c r="D518" s="241">
        <v>2</v>
      </c>
      <c r="E518" s="242">
        <v>22.9</v>
      </c>
      <c r="F518" s="358">
        <f>ROUND(MUNR[[#This Row],[Vt 2020]],2)</f>
        <v>22.9</v>
      </c>
      <c r="G518" s="358">
        <v>25.39</v>
      </c>
      <c r="H518" s="367">
        <v>27.6</v>
      </c>
      <c r="I518" s="364"/>
      <c r="J518" s="238"/>
      <c r="K518" s="238"/>
      <c r="L518" s="238"/>
    </row>
    <row r="519" spans="1:12" ht="12.75" x14ac:dyDescent="0.2">
      <c r="A519" s="239" t="s">
        <v>1088</v>
      </c>
      <c r="B519" s="239" t="s">
        <v>2845</v>
      </c>
      <c r="C519" s="240">
        <v>0.3</v>
      </c>
      <c r="D519" s="241">
        <v>0.80000001192092896</v>
      </c>
      <c r="E519" s="242">
        <v>4.401497130991646</v>
      </c>
      <c r="F519" s="358">
        <f>ROUND(MUNR[[#This Row],[Vt 2020]],2)</f>
        <v>4.4000000000000004</v>
      </c>
      <c r="G519" s="358">
        <v>4.87</v>
      </c>
      <c r="H519" s="367">
        <v>5.7</v>
      </c>
      <c r="I519" s="364"/>
      <c r="J519" s="238"/>
      <c r="K519" s="238"/>
      <c r="L519" s="238"/>
    </row>
    <row r="520" spans="1:12" ht="12.75" x14ac:dyDescent="0.2">
      <c r="A520" s="239" t="s">
        <v>657</v>
      </c>
      <c r="B520" s="239" t="s">
        <v>2129</v>
      </c>
      <c r="C520" s="240">
        <v>0.3</v>
      </c>
      <c r="D520" s="241">
        <v>0.80000001192092896</v>
      </c>
      <c r="E520" s="242">
        <v>1.7879831532416797</v>
      </c>
      <c r="F520" s="358">
        <f>ROUND(MUNR[[#This Row],[Vt 2020]],2)</f>
        <v>1.79</v>
      </c>
      <c r="G520" s="358">
        <v>1.69</v>
      </c>
      <c r="H520" s="367">
        <v>2.19</v>
      </c>
      <c r="I520" s="364"/>
      <c r="J520" s="238"/>
      <c r="K520" s="238"/>
      <c r="L520" s="238"/>
    </row>
    <row r="521" spans="1:12" ht="12.75" x14ac:dyDescent="0.2">
      <c r="A521" s="239" t="s">
        <v>372</v>
      </c>
      <c r="B521" s="243" t="s">
        <v>2653</v>
      </c>
      <c r="C521" s="240">
        <v>0.3</v>
      </c>
      <c r="D521" s="241">
        <v>0.80000001192092896</v>
      </c>
      <c r="E521" s="244">
        <v>0.54678524540747719</v>
      </c>
      <c r="F521" s="358">
        <f>ROUND(MUNR[[#This Row],[Vt 2020]],2)</f>
        <v>0.55000000000000004</v>
      </c>
      <c r="G521" s="358">
        <v>0.64</v>
      </c>
      <c r="H521" s="367">
        <v>0.82</v>
      </c>
      <c r="I521" s="364"/>
      <c r="J521" s="238"/>
      <c r="K521" s="238"/>
      <c r="L521" s="238"/>
    </row>
    <row r="522" spans="1:12" ht="12.75" x14ac:dyDescent="0.2">
      <c r="A522" s="239" t="s">
        <v>489</v>
      </c>
      <c r="B522" s="239" t="s">
        <v>2939</v>
      </c>
      <c r="C522" s="240">
        <v>0.3</v>
      </c>
      <c r="D522" s="241">
        <v>0.80000001192092896</v>
      </c>
      <c r="E522" s="242">
        <v>4.470652500830492</v>
      </c>
      <c r="F522" s="358">
        <f>ROUND(MUNR[[#This Row],[Vt 2020]],2)</f>
        <v>4.47</v>
      </c>
      <c r="G522" s="358">
        <v>5.2</v>
      </c>
      <c r="H522" s="367">
        <v>5.47</v>
      </c>
      <c r="I522" s="364"/>
      <c r="J522" s="238"/>
      <c r="K522" s="238"/>
      <c r="L522" s="238"/>
    </row>
    <row r="523" spans="1:12" ht="12.75" x14ac:dyDescent="0.2">
      <c r="A523" s="239" t="s">
        <v>606</v>
      </c>
      <c r="B523" s="243" t="s">
        <v>2320</v>
      </c>
      <c r="C523" s="240">
        <v>1.6</v>
      </c>
      <c r="D523" s="241">
        <v>1.6000000238418579</v>
      </c>
      <c r="E523" s="244">
        <v>4.9572649756166287</v>
      </c>
      <c r="F523" s="358">
        <f>ROUND(MUNR[[#This Row],[Vt 2020]],2)</f>
        <v>4.96</v>
      </c>
      <c r="G523" s="358">
        <v>5.08</v>
      </c>
      <c r="H523" s="367">
        <v>6.19</v>
      </c>
      <c r="I523" s="364"/>
      <c r="J523" s="238"/>
      <c r="K523" s="238"/>
      <c r="L523" s="238"/>
    </row>
    <row r="524" spans="1:12" ht="12.75" x14ac:dyDescent="0.2">
      <c r="A524" s="239" t="s">
        <v>561</v>
      </c>
      <c r="B524" s="243" t="s">
        <v>3039</v>
      </c>
      <c r="C524" s="240">
        <v>0.3</v>
      </c>
      <c r="D524" s="241">
        <v>0.80000001192092896</v>
      </c>
      <c r="E524" s="244">
        <v>2.6607103021822214</v>
      </c>
      <c r="F524" s="358">
        <f>ROUND(MUNR[[#This Row],[Vt 2020]],2)</f>
        <v>2.66</v>
      </c>
      <c r="G524" s="358">
        <v>2.78</v>
      </c>
      <c r="H524" s="367">
        <v>3.23</v>
      </c>
      <c r="I524" s="364"/>
      <c r="J524" s="238"/>
      <c r="K524" s="238"/>
      <c r="L524" s="238"/>
    </row>
    <row r="525" spans="1:12" ht="12.75" x14ac:dyDescent="0.2">
      <c r="A525" s="239" t="s">
        <v>1305</v>
      </c>
      <c r="B525" s="239" t="s">
        <v>2734</v>
      </c>
      <c r="C525" s="240">
        <v>1</v>
      </c>
      <c r="D525" s="241">
        <v>1</v>
      </c>
      <c r="E525" s="242">
        <v>2.4470847181933126</v>
      </c>
      <c r="F525" s="358">
        <f>ROUND(MUNR[[#This Row],[Vt 2020]],2)</f>
        <v>2.4500000000000002</v>
      </c>
      <c r="G525" s="358">
        <v>2.91</v>
      </c>
      <c r="H525" s="367">
        <v>4.0599999999999996</v>
      </c>
      <c r="I525" s="364"/>
      <c r="J525" s="238"/>
      <c r="K525" s="238"/>
      <c r="L525" s="238"/>
    </row>
    <row r="526" spans="1:12" ht="12.75" x14ac:dyDescent="0.2">
      <c r="A526" s="239" t="s">
        <v>667</v>
      </c>
      <c r="B526" s="243" t="s">
        <v>3136</v>
      </c>
      <c r="C526" s="240">
        <v>1</v>
      </c>
      <c r="D526" s="241">
        <v>1</v>
      </c>
      <c r="E526" s="244">
        <v>4.597327340442277</v>
      </c>
      <c r="F526" s="358">
        <f>ROUND(MUNR[[#This Row],[Vt 2020]],2)</f>
        <v>4.5999999999999996</v>
      </c>
      <c r="G526" s="358">
        <v>5.54</v>
      </c>
      <c r="H526" s="367">
        <v>6.84</v>
      </c>
      <c r="I526" s="364"/>
      <c r="J526" s="238"/>
      <c r="K526" s="238"/>
      <c r="L526" s="238"/>
    </row>
    <row r="527" spans="1:12" ht="12.75" x14ac:dyDescent="0.2">
      <c r="A527" s="239" t="s">
        <v>758</v>
      </c>
      <c r="B527" s="239" t="s">
        <v>3136</v>
      </c>
      <c r="C527" s="240">
        <v>1</v>
      </c>
      <c r="D527" s="241">
        <v>1</v>
      </c>
      <c r="E527" s="242">
        <v>4.597327340442277</v>
      </c>
      <c r="F527" s="358">
        <f>ROUND(MUNR[[#This Row],[Vt 2020]],2)</f>
        <v>4.5999999999999996</v>
      </c>
      <c r="G527" s="358">
        <v>5.54</v>
      </c>
      <c r="H527" s="367">
        <v>6.84</v>
      </c>
      <c r="I527" s="364"/>
      <c r="J527" s="238"/>
      <c r="K527" s="238"/>
      <c r="L527" s="238"/>
    </row>
    <row r="528" spans="1:12" ht="12.75" x14ac:dyDescent="0.2">
      <c r="A528" s="239" t="s">
        <v>1529</v>
      </c>
      <c r="B528" s="239" t="s">
        <v>2492</v>
      </c>
      <c r="C528" s="240">
        <v>0.3</v>
      </c>
      <c r="D528" s="241">
        <v>0.80000001192092896</v>
      </c>
      <c r="E528" s="242">
        <v>1.4355207293827554</v>
      </c>
      <c r="F528" s="358">
        <f>ROUND(MUNR[[#This Row],[Vt 2020]],2)</f>
        <v>1.44</v>
      </c>
      <c r="G528" s="358">
        <v>1.67</v>
      </c>
      <c r="H528" s="367">
        <v>2.13</v>
      </c>
      <c r="I528" s="364"/>
      <c r="J528" s="238"/>
      <c r="K528" s="238"/>
      <c r="L528" s="238"/>
    </row>
    <row r="529" spans="1:12" ht="12.75" x14ac:dyDescent="0.2">
      <c r="A529" s="239" t="s">
        <v>524</v>
      </c>
      <c r="B529" s="239" t="s">
        <v>3046</v>
      </c>
      <c r="C529" s="240">
        <v>1</v>
      </c>
      <c r="D529" s="241">
        <v>1</v>
      </c>
      <c r="E529" s="242">
        <v>3.2312566337198958</v>
      </c>
      <c r="F529" s="358">
        <f>ROUND(MUNR[[#This Row],[Vt 2020]],2)</f>
        <v>3.23</v>
      </c>
      <c r="G529" s="358">
        <v>3.44</v>
      </c>
      <c r="H529" s="367">
        <v>4.1100000000000003</v>
      </c>
      <c r="I529" s="364"/>
      <c r="J529" s="238"/>
      <c r="K529" s="238"/>
      <c r="L529" s="238"/>
    </row>
    <row r="530" spans="1:12" ht="12.75" x14ac:dyDescent="0.2">
      <c r="A530" s="239" t="s">
        <v>1396</v>
      </c>
      <c r="B530" s="239" t="s">
        <v>2786</v>
      </c>
      <c r="C530" s="240">
        <v>0.3</v>
      </c>
      <c r="D530" s="241">
        <v>0.80000001192092896</v>
      </c>
      <c r="E530" s="242">
        <v>8.3463786742761475E-2</v>
      </c>
      <c r="F530" s="358">
        <f>ROUND(MUNR[[#This Row],[Vt 2020]],2)</f>
        <v>0.08</v>
      </c>
      <c r="G530" s="358">
        <v>0.09</v>
      </c>
      <c r="H530" s="367">
        <v>0.11</v>
      </c>
      <c r="I530" s="364"/>
      <c r="J530" s="238"/>
      <c r="K530" s="238"/>
      <c r="L530" s="238"/>
    </row>
    <row r="531" spans="1:12" ht="12.75" x14ac:dyDescent="0.2">
      <c r="A531" s="239" t="s">
        <v>654</v>
      </c>
      <c r="B531" s="243" t="s">
        <v>3045</v>
      </c>
      <c r="C531" s="240">
        <v>0.3</v>
      </c>
      <c r="D531" s="241">
        <v>0.80000001192092896</v>
      </c>
      <c r="E531" s="244">
        <v>2.6607103021822214</v>
      </c>
      <c r="F531" s="358">
        <f>ROUND(MUNR[[#This Row],[Vt 2020]],2)</f>
        <v>2.66</v>
      </c>
      <c r="G531" s="358">
        <v>2.78</v>
      </c>
      <c r="H531" s="367">
        <v>3.23</v>
      </c>
      <c r="I531" s="364"/>
      <c r="J531" s="238"/>
      <c r="K531" s="238"/>
      <c r="L531" s="238"/>
    </row>
    <row r="532" spans="1:12" ht="12.75" x14ac:dyDescent="0.2">
      <c r="A532" s="239" t="s">
        <v>670</v>
      </c>
      <c r="B532" s="239" t="s">
        <v>3110</v>
      </c>
      <c r="C532" s="240">
        <v>0.3</v>
      </c>
      <c r="D532" s="241">
        <v>0.80000001192092896</v>
      </c>
      <c r="E532" s="242">
        <v>1.9545410523261364</v>
      </c>
      <c r="F532" s="358">
        <f>ROUND(MUNR[[#This Row],[Vt 2020]],2)</f>
        <v>1.95</v>
      </c>
      <c r="G532" s="358">
        <v>2</v>
      </c>
      <c r="H532" s="367">
        <v>2.1</v>
      </c>
      <c r="I532" s="364"/>
      <c r="J532" s="238"/>
      <c r="K532" s="238"/>
      <c r="L532" s="238"/>
    </row>
    <row r="533" spans="1:12" ht="12.75" x14ac:dyDescent="0.2">
      <c r="A533" s="239" t="s">
        <v>677</v>
      </c>
      <c r="B533" s="243" t="s">
        <v>3191</v>
      </c>
      <c r="C533" s="240">
        <v>1</v>
      </c>
      <c r="D533" s="241">
        <v>1</v>
      </c>
      <c r="E533" s="244">
        <v>8.4501052997836403</v>
      </c>
      <c r="F533" s="358">
        <f>ROUND(MUNR[[#This Row],[Vt 2020]],2)</f>
        <v>8.4499999999999993</v>
      </c>
      <c r="G533" s="358">
        <v>8.26</v>
      </c>
      <c r="H533" s="367">
        <v>9.83</v>
      </c>
      <c r="I533" s="364"/>
      <c r="J533" s="238"/>
      <c r="K533" s="238"/>
      <c r="L533" s="238"/>
    </row>
    <row r="534" spans="1:12" ht="12.75" x14ac:dyDescent="0.2">
      <c r="A534" s="239" t="s">
        <v>952</v>
      </c>
      <c r="B534" s="239" t="s">
        <v>2114</v>
      </c>
      <c r="C534" s="240">
        <v>0.3</v>
      </c>
      <c r="D534" s="241">
        <v>0.80000001192092896</v>
      </c>
      <c r="E534" s="242">
        <v>0.2938152546075547</v>
      </c>
      <c r="F534" s="358">
        <f>ROUND(MUNR[[#This Row],[Vt 2020]],2)</f>
        <v>0.28999999999999998</v>
      </c>
      <c r="G534" s="358">
        <v>0.59</v>
      </c>
      <c r="H534" s="367">
        <v>1.33</v>
      </c>
      <c r="I534" s="364"/>
      <c r="J534" s="238"/>
      <c r="K534" s="238"/>
      <c r="L534" s="238"/>
    </row>
    <row r="535" spans="1:12" ht="12.75" x14ac:dyDescent="0.2">
      <c r="A535" s="239" t="s">
        <v>624</v>
      </c>
      <c r="B535" s="243" t="s">
        <v>2521</v>
      </c>
      <c r="C535" s="240">
        <v>1.6</v>
      </c>
      <c r="D535" s="241">
        <v>1.6000000238418579</v>
      </c>
      <c r="E535" s="244">
        <v>18.887491467493561</v>
      </c>
      <c r="F535" s="358">
        <f>ROUND(MUNR[[#This Row],[Vt 2020]],2)</f>
        <v>18.89</v>
      </c>
      <c r="G535" s="358">
        <v>22.71</v>
      </c>
      <c r="H535" s="367">
        <v>28.13</v>
      </c>
      <c r="I535" s="364"/>
      <c r="J535" s="238"/>
      <c r="K535" s="238"/>
      <c r="L535" s="238"/>
    </row>
    <row r="536" spans="1:12" ht="12.75" x14ac:dyDescent="0.2">
      <c r="A536" s="239" t="s">
        <v>3211</v>
      </c>
      <c r="B536" s="239" t="s">
        <v>3212</v>
      </c>
      <c r="C536" s="240">
        <v>0.1</v>
      </c>
      <c r="D536" s="241">
        <v>0.80000001192092896</v>
      </c>
      <c r="E536" s="242">
        <v>1.0799951899649364E-2</v>
      </c>
      <c r="F536" s="358">
        <f>ROUND(MUNR[[#This Row],[Vt 2020]],2)</f>
        <v>0.01</v>
      </c>
      <c r="G536" s="358">
        <v>0.01</v>
      </c>
      <c r="H536" s="242">
        <v>0.01</v>
      </c>
      <c r="I536" s="364"/>
      <c r="J536" s="238"/>
      <c r="K536" s="238"/>
      <c r="L536" s="238"/>
    </row>
    <row r="537" spans="1:12" ht="12.75" x14ac:dyDescent="0.2">
      <c r="A537" s="239" t="s">
        <v>711</v>
      </c>
      <c r="B537" s="239" t="s">
        <v>2927</v>
      </c>
      <c r="C537" s="240">
        <v>0.3</v>
      </c>
      <c r="D537" s="241">
        <v>0.80000001192092896</v>
      </c>
      <c r="E537" s="242">
        <v>4.5954857879111639E-2</v>
      </c>
      <c r="F537" s="358">
        <f>ROUND(MUNR[[#This Row],[Vt 2020]],2)</f>
        <v>0.05</v>
      </c>
      <c r="G537" s="358">
        <v>0.05</v>
      </c>
      <c r="H537" s="367">
        <v>0.06</v>
      </c>
      <c r="I537" s="364"/>
      <c r="J537" s="238"/>
      <c r="K537" s="238"/>
      <c r="L537" s="238"/>
    </row>
    <row r="538" spans="1:12" ht="12.75" x14ac:dyDescent="0.2">
      <c r="A538" s="239" t="s">
        <v>759</v>
      </c>
      <c r="B538" s="239" t="s">
        <v>3021</v>
      </c>
      <c r="C538" s="240">
        <v>1.2</v>
      </c>
      <c r="D538" s="241">
        <v>1.3999999761581421</v>
      </c>
      <c r="E538" s="242">
        <v>4.5863066068779936</v>
      </c>
      <c r="F538" s="358">
        <f>ROUND(MUNR[[#This Row],[Vt 2020]],2)</f>
        <v>4.59</v>
      </c>
      <c r="G538" s="358">
        <v>4.7699999999999996</v>
      </c>
      <c r="H538" s="367">
        <v>5.34</v>
      </c>
      <c r="I538" s="364"/>
      <c r="J538" s="238"/>
      <c r="K538" s="238"/>
      <c r="L538" s="238"/>
    </row>
    <row r="539" spans="1:12" ht="12.75" x14ac:dyDescent="0.2">
      <c r="A539" s="239" t="s">
        <v>1023</v>
      </c>
      <c r="B539" s="243" t="s">
        <v>2365</v>
      </c>
      <c r="C539" s="240">
        <v>0.3</v>
      </c>
      <c r="D539" s="241">
        <v>0.80000001192092896</v>
      </c>
      <c r="E539" s="244">
        <v>2.0513962276272166</v>
      </c>
      <c r="F539" s="358">
        <f>ROUND(MUNR[[#This Row],[Vt 2020]],2)</f>
        <v>2.0499999999999998</v>
      </c>
      <c r="G539" s="358">
        <v>2.7</v>
      </c>
      <c r="H539" s="367">
        <v>3.66</v>
      </c>
      <c r="I539" s="364"/>
      <c r="J539" s="238"/>
      <c r="K539" s="238"/>
      <c r="L539" s="238"/>
    </row>
    <row r="540" spans="1:12" ht="12.75" x14ac:dyDescent="0.2">
      <c r="A540" s="239" t="s">
        <v>516</v>
      </c>
      <c r="B540" s="243" t="s">
        <v>2195</v>
      </c>
      <c r="C540" s="240">
        <v>2</v>
      </c>
      <c r="D540" s="241">
        <v>2</v>
      </c>
      <c r="E540" s="244">
        <v>9.97066411168454</v>
      </c>
      <c r="F540" s="358">
        <f>ROUND(MUNR[[#This Row],[Vt 2020]],2)</f>
        <v>9.9700000000000006</v>
      </c>
      <c r="G540" s="358">
        <v>13.28</v>
      </c>
      <c r="H540" s="367">
        <v>16.34</v>
      </c>
      <c r="I540" s="364"/>
      <c r="J540" s="238"/>
      <c r="K540" s="238"/>
      <c r="L540" s="238"/>
    </row>
    <row r="541" spans="1:12" ht="12.75" x14ac:dyDescent="0.2">
      <c r="A541" s="239" t="s">
        <v>1092</v>
      </c>
      <c r="B541" s="243" t="s">
        <v>2375</v>
      </c>
      <c r="C541" s="240">
        <v>0.3</v>
      </c>
      <c r="D541" s="241">
        <v>0.80000001192092896</v>
      </c>
      <c r="E541" s="244">
        <v>2.0513962276272166</v>
      </c>
      <c r="F541" s="358">
        <f>ROUND(MUNR[[#This Row],[Vt 2020]],2)</f>
        <v>2.0499999999999998</v>
      </c>
      <c r="G541" s="358">
        <v>2.7</v>
      </c>
      <c r="H541" s="367">
        <v>3.66</v>
      </c>
      <c r="I541" s="364"/>
      <c r="J541" s="238"/>
      <c r="K541" s="238"/>
      <c r="L541" s="238"/>
    </row>
    <row r="542" spans="1:12" ht="12.75" x14ac:dyDescent="0.2">
      <c r="A542" s="239" t="s">
        <v>1113</v>
      </c>
      <c r="B542" s="243" t="s">
        <v>3067</v>
      </c>
      <c r="C542" s="240">
        <v>1</v>
      </c>
      <c r="D542" s="241">
        <v>1</v>
      </c>
      <c r="E542" s="244">
        <v>5.2167846076193083</v>
      </c>
      <c r="F542" s="358">
        <f>ROUND(MUNR[[#This Row],[Vt 2020]],2)</f>
        <v>5.22</v>
      </c>
      <c r="G542" s="358">
        <v>3.4</v>
      </c>
      <c r="H542" s="367">
        <v>4.2699999999999996</v>
      </c>
      <c r="I542" s="364"/>
      <c r="J542" s="238"/>
      <c r="K542" s="238"/>
      <c r="L542" s="238"/>
    </row>
    <row r="543" spans="1:12" ht="12.75" x14ac:dyDescent="0.2">
      <c r="A543" s="239" t="s">
        <v>1279</v>
      </c>
      <c r="B543" s="239" t="s">
        <v>2829</v>
      </c>
      <c r="C543" s="240">
        <v>0.3</v>
      </c>
      <c r="D543" s="241">
        <v>0.80000001192092896</v>
      </c>
      <c r="E543" s="242">
        <v>0.26464446930929603</v>
      </c>
      <c r="F543" s="358">
        <f>ROUND(MUNR[[#This Row],[Vt 2020]],2)</f>
        <v>0.26</v>
      </c>
      <c r="G543" s="358">
        <v>0.65</v>
      </c>
      <c r="H543" s="367">
        <v>0.84</v>
      </c>
      <c r="I543" s="364"/>
      <c r="J543" s="238"/>
      <c r="K543" s="238"/>
      <c r="L543" s="238"/>
    </row>
    <row r="544" spans="1:12" ht="12.75" x14ac:dyDescent="0.2">
      <c r="A544" s="239" t="s">
        <v>807</v>
      </c>
      <c r="B544" s="239" t="s">
        <v>2170</v>
      </c>
      <c r="C544" s="240">
        <v>1.6</v>
      </c>
      <c r="D544" s="241">
        <v>1.6000000238418579</v>
      </c>
      <c r="E544" s="242">
        <v>13.520871964100486</v>
      </c>
      <c r="F544" s="358">
        <f>ROUND(MUNR[[#This Row],[Vt 2020]],2)</f>
        <v>13.52</v>
      </c>
      <c r="G544" s="358">
        <v>14.74</v>
      </c>
      <c r="H544" s="367">
        <v>17.420000000000002</v>
      </c>
      <c r="I544" s="364"/>
      <c r="J544" s="238"/>
      <c r="K544" s="238"/>
      <c r="L544" s="238"/>
    </row>
    <row r="545" spans="1:12" ht="12.75" x14ac:dyDescent="0.2">
      <c r="A545" s="239" t="s">
        <v>747</v>
      </c>
      <c r="B545" s="239" t="s">
        <v>2742</v>
      </c>
      <c r="C545" s="240">
        <v>0.3</v>
      </c>
      <c r="D545" s="241">
        <v>0.80000001192092896</v>
      </c>
      <c r="E545" s="242">
        <v>0.47940152986056278</v>
      </c>
      <c r="F545" s="358">
        <f>ROUND(MUNR[[#This Row],[Vt 2020]],2)</f>
        <v>0.48</v>
      </c>
      <c r="G545" s="358">
        <v>0.59</v>
      </c>
      <c r="H545" s="367">
        <v>0.99</v>
      </c>
      <c r="I545" s="364"/>
      <c r="J545" s="238"/>
      <c r="K545" s="238"/>
      <c r="L545" s="238"/>
    </row>
    <row r="546" spans="1:12" ht="12.75" x14ac:dyDescent="0.2">
      <c r="A546" s="239" t="s">
        <v>914</v>
      </c>
      <c r="B546" s="239" t="s">
        <v>2694</v>
      </c>
      <c r="C546" s="240">
        <v>0.3</v>
      </c>
      <c r="D546" s="241">
        <v>0.80000001192092896</v>
      </c>
      <c r="E546" s="242">
        <v>0.36379295628285874</v>
      </c>
      <c r="F546" s="358">
        <f>ROUND(MUNR[[#This Row],[Vt 2020]],2)</f>
        <v>0.36</v>
      </c>
      <c r="G546" s="358">
        <v>0.46</v>
      </c>
      <c r="H546" s="367">
        <v>0.59</v>
      </c>
      <c r="I546" s="364"/>
      <c r="J546" s="238"/>
      <c r="K546" s="238"/>
      <c r="L546" s="238"/>
    </row>
    <row r="547" spans="1:12" ht="12.75" x14ac:dyDescent="0.2">
      <c r="A547" s="239" t="s">
        <v>772</v>
      </c>
      <c r="B547" s="243" t="s">
        <v>3075</v>
      </c>
      <c r="C547" s="240">
        <v>0.3</v>
      </c>
      <c r="D547" s="241">
        <v>0.80000001192092896</v>
      </c>
      <c r="E547" s="244">
        <v>5.8486822578776722E-2</v>
      </c>
      <c r="F547" s="358">
        <f>ROUND(MUNR[[#This Row],[Vt 2020]],2)</f>
        <v>0.06</v>
      </c>
      <c r="G547" s="358">
        <v>7.0000000000000007E-2</v>
      </c>
      <c r="H547" s="244">
        <v>7.0000000000000007E-2</v>
      </c>
      <c r="I547" s="364"/>
      <c r="J547" s="238"/>
      <c r="K547" s="238"/>
      <c r="L547" s="238"/>
    </row>
    <row r="548" spans="1:12" ht="12.75" x14ac:dyDescent="0.2">
      <c r="A548" s="239" t="s">
        <v>1284</v>
      </c>
      <c r="B548" s="243" t="s">
        <v>3229</v>
      </c>
      <c r="C548" s="240">
        <v>0.1</v>
      </c>
      <c r="D548" s="241">
        <v>0.80000001192092896</v>
      </c>
      <c r="E548" s="244">
        <v>2.0199272974374745E-2</v>
      </c>
      <c r="F548" s="358">
        <f>ROUND(MUNR[[#This Row],[Vt 2020]],2)</f>
        <v>0.02</v>
      </c>
      <c r="G548" s="358">
        <v>0.02</v>
      </c>
      <c r="H548" s="367">
        <v>0.02</v>
      </c>
      <c r="I548" s="364"/>
      <c r="J548" s="238"/>
      <c r="K548" s="238"/>
      <c r="L548" s="238"/>
    </row>
    <row r="549" spans="1:12" ht="12.75" x14ac:dyDescent="0.2">
      <c r="A549" s="239" t="s">
        <v>1447</v>
      </c>
      <c r="B549" s="243" t="s">
        <v>2404</v>
      </c>
      <c r="C549" s="240">
        <v>0.3</v>
      </c>
      <c r="D549" s="241">
        <v>0.80000001192092896</v>
      </c>
      <c r="E549" s="244">
        <v>0.52965556004200653</v>
      </c>
      <c r="F549" s="358">
        <f>ROUND(MUNR[[#This Row],[Vt 2020]],2)</f>
        <v>0.53</v>
      </c>
      <c r="G549" s="358">
        <v>0.63</v>
      </c>
      <c r="H549" s="367">
        <v>0.82</v>
      </c>
      <c r="I549" s="364"/>
      <c r="J549" s="238"/>
      <c r="K549" s="238"/>
      <c r="L549" s="238"/>
    </row>
    <row r="550" spans="1:12" ht="12.75" x14ac:dyDescent="0.2">
      <c r="A550" s="239" t="s">
        <v>756</v>
      </c>
      <c r="B550" s="239" t="s">
        <v>3174</v>
      </c>
      <c r="C550" s="240">
        <v>1</v>
      </c>
      <c r="D550" s="241">
        <v>1</v>
      </c>
      <c r="E550" s="242">
        <v>0.81820928915310109</v>
      </c>
      <c r="F550" s="358">
        <f>ROUND(MUNR[[#This Row],[Vt 2020]],2)</f>
        <v>0.82</v>
      </c>
      <c r="G550" s="358">
        <v>1.34</v>
      </c>
      <c r="H550" s="367">
        <v>1.5</v>
      </c>
      <c r="I550" s="364"/>
      <c r="J550" s="238"/>
      <c r="K550" s="238"/>
      <c r="L550" s="238"/>
    </row>
    <row r="551" spans="1:12" ht="12.75" x14ac:dyDescent="0.2">
      <c r="A551" s="239" t="s">
        <v>951</v>
      </c>
      <c r="B551" s="243" t="s">
        <v>2250</v>
      </c>
      <c r="C551" s="240">
        <v>0.3</v>
      </c>
      <c r="D551" s="241">
        <v>0.80000001192092896</v>
      </c>
      <c r="E551" s="244">
        <v>0.46503782771360391</v>
      </c>
      <c r="F551" s="358">
        <f>ROUND(MUNR[[#This Row],[Vt 2020]],2)</f>
        <v>0.47</v>
      </c>
      <c r="G551" s="358">
        <v>0.84</v>
      </c>
      <c r="H551" s="367">
        <v>1.37</v>
      </c>
      <c r="I551" s="364"/>
      <c r="J551" s="238"/>
      <c r="K551" s="238"/>
      <c r="L551" s="238"/>
    </row>
    <row r="552" spans="1:12" ht="12.75" x14ac:dyDescent="0.2">
      <c r="A552" s="239" t="s">
        <v>823</v>
      </c>
      <c r="B552" s="243" t="s">
        <v>3154</v>
      </c>
      <c r="C552" s="245">
        <v>0.1</v>
      </c>
      <c r="D552" s="241">
        <v>0.80000001192092896</v>
      </c>
      <c r="E552" s="244">
        <v>1.9469085577528569</v>
      </c>
      <c r="F552" s="358">
        <f>ROUND(MUNR[[#This Row],[Vt 2020]],2)</f>
        <v>1.95</v>
      </c>
      <c r="G552" s="358">
        <v>2.2400000000000002</v>
      </c>
      <c r="H552" s="367">
        <v>2.69</v>
      </c>
      <c r="I552" s="364"/>
      <c r="J552" s="238"/>
      <c r="K552" s="238"/>
      <c r="L552" s="238"/>
    </row>
    <row r="553" spans="1:12" ht="12.75" x14ac:dyDescent="0.2">
      <c r="A553" s="239" t="s">
        <v>599</v>
      </c>
      <c r="B553" s="243" t="s">
        <v>2154</v>
      </c>
      <c r="C553" s="240">
        <v>0.3</v>
      </c>
      <c r="D553" s="241">
        <v>0.80000001192092896</v>
      </c>
      <c r="E553" s="244">
        <v>0.17084436893864499</v>
      </c>
      <c r="F553" s="358">
        <f>ROUND(MUNR[[#This Row],[Vt 2020]],2)</f>
        <v>0.17</v>
      </c>
      <c r="G553" s="358">
        <v>0.19</v>
      </c>
      <c r="H553" s="367">
        <v>0.3</v>
      </c>
      <c r="I553" s="364"/>
      <c r="J553" s="238"/>
      <c r="K553" s="238"/>
      <c r="L553" s="238"/>
    </row>
    <row r="554" spans="1:12" ht="12.75" x14ac:dyDescent="0.2">
      <c r="A554" s="239" t="s">
        <v>905</v>
      </c>
      <c r="B554" s="239" t="s">
        <v>3149</v>
      </c>
      <c r="C554" s="245">
        <v>0.1</v>
      </c>
      <c r="D554" s="241">
        <v>0.80000001192092896</v>
      </c>
      <c r="E554" s="242">
        <v>1.9469085577528569</v>
      </c>
      <c r="F554" s="358">
        <f>ROUND(MUNR[[#This Row],[Vt 2020]],2)</f>
        <v>1.95</v>
      </c>
      <c r="G554" s="358">
        <v>2.2400000000000002</v>
      </c>
      <c r="H554" s="367">
        <v>2.69</v>
      </c>
      <c r="I554" s="364"/>
      <c r="J554" s="238"/>
      <c r="K554" s="238"/>
      <c r="L554" s="238"/>
    </row>
    <row r="555" spans="1:12" ht="12.75" x14ac:dyDescent="0.2">
      <c r="A555" s="239" t="s">
        <v>770</v>
      </c>
      <c r="B555" s="243" t="s">
        <v>3028</v>
      </c>
      <c r="C555" s="240">
        <v>0.3</v>
      </c>
      <c r="D555" s="241">
        <v>0.80000001192092896</v>
      </c>
      <c r="E555" s="244">
        <v>7.9818551969106658E-2</v>
      </c>
      <c r="F555" s="358">
        <f>ROUND(MUNR[[#This Row],[Vt 2020]],2)</f>
        <v>0.08</v>
      </c>
      <c r="G555" s="358">
        <v>0.09</v>
      </c>
      <c r="H555" s="367">
        <v>0.13</v>
      </c>
      <c r="I555" s="364"/>
      <c r="J555" s="238"/>
      <c r="K555" s="238"/>
      <c r="L555" s="238"/>
    </row>
    <row r="556" spans="1:12" ht="12.75" x14ac:dyDescent="0.2">
      <c r="A556" s="239" t="s">
        <v>658</v>
      </c>
      <c r="B556" s="243" t="s">
        <v>2569</v>
      </c>
      <c r="C556" s="240">
        <v>0.3</v>
      </c>
      <c r="D556" s="241">
        <v>0.80000001192092896</v>
      </c>
      <c r="E556" s="244">
        <v>5.6395117928218559</v>
      </c>
      <c r="F556" s="358">
        <f>ROUND(MUNR[[#This Row],[Vt 2020]],2)</f>
        <v>5.64</v>
      </c>
      <c r="G556" s="358">
        <v>5.15</v>
      </c>
      <c r="H556" s="367">
        <v>5.75</v>
      </c>
      <c r="I556" s="364"/>
      <c r="J556" s="238"/>
      <c r="K556" s="238"/>
      <c r="L556" s="238"/>
    </row>
    <row r="557" spans="1:12" ht="12.75" x14ac:dyDescent="0.2">
      <c r="A557" s="239" t="s">
        <v>783</v>
      </c>
      <c r="B557" s="243" t="s">
        <v>2275</v>
      </c>
      <c r="C557" s="240">
        <v>0.3</v>
      </c>
      <c r="D557" s="241">
        <v>0.80000001192092896</v>
      </c>
      <c r="E557" s="244">
        <v>0.11365147720477695</v>
      </c>
      <c r="F557" s="358">
        <f>ROUND(MUNR[[#This Row],[Vt 2020]],2)</f>
        <v>0.11</v>
      </c>
      <c r="G557" s="358">
        <v>0.12</v>
      </c>
      <c r="H557" s="367">
        <v>0.13</v>
      </c>
      <c r="I557" s="364"/>
      <c r="J557" s="238"/>
      <c r="K557" s="238"/>
      <c r="L557" s="238"/>
    </row>
    <row r="558" spans="1:12" ht="12.75" x14ac:dyDescent="0.2">
      <c r="A558" s="239" t="s">
        <v>563</v>
      </c>
      <c r="B558" s="243" t="s">
        <v>2986</v>
      </c>
      <c r="C558" s="240">
        <v>0.3</v>
      </c>
      <c r="D558" s="241">
        <v>0.80000001192092896</v>
      </c>
      <c r="E558" s="244">
        <v>0.45491142361788206</v>
      </c>
      <c r="F558" s="358">
        <f>ROUND(MUNR[[#This Row],[Vt 2020]],2)</f>
        <v>0.45</v>
      </c>
      <c r="G558" s="358">
        <v>0.52</v>
      </c>
      <c r="H558" s="367">
        <v>0.62</v>
      </c>
      <c r="I558" s="364"/>
      <c r="J558" s="238"/>
      <c r="K558" s="238"/>
      <c r="L558" s="238"/>
    </row>
    <row r="559" spans="1:12" ht="12.75" x14ac:dyDescent="0.2">
      <c r="A559" s="239" t="s">
        <v>860</v>
      </c>
      <c r="B559" s="243" t="s">
        <v>3077</v>
      </c>
      <c r="C559" s="240">
        <v>0.3</v>
      </c>
      <c r="D559" s="241">
        <v>0.80000001192092896</v>
      </c>
      <c r="E559" s="244">
        <v>5.8486822578776722E-2</v>
      </c>
      <c r="F559" s="358">
        <f>ROUND(MUNR[[#This Row],[Vt 2020]],2)</f>
        <v>0.06</v>
      </c>
      <c r="G559" s="358">
        <v>7.0000000000000007E-2</v>
      </c>
      <c r="H559" s="244">
        <v>7.0000000000000007E-2</v>
      </c>
      <c r="I559" s="364"/>
      <c r="J559" s="238"/>
      <c r="K559" s="238"/>
      <c r="L559" s="238"/>
    </row>
    <row r="560" spans="1:12" ht="12.75" x14ac:dyDescent="0.2">
      <c r="A560" s="239" t="s">
        <v>860</v>
      </c>
      <c r="B560" s="239" t="s">
        <v>3077</v>
      </c>
      <c r="C560" s="240">
        <v>0.3</v>
      </c>
      <c r="D560" s="241">
        <v>0.80000001192092896</v>
      </c>
      <c r="E560" s="242">
        <v>5.8486822578776722E-2</v>
      </c>
      <c r="F560" s="358">
        <f>ROUND(MUNR[[#This Row],[Vt 2020]],2)</f>
        <v>0.06</v>
      </c>
      <c r="G560" s="358">
        <v>7.0000000000000007E-2</v>
      </c>
      <c r="H560" s="242">
        <v>7.0000000000000007E-2</v>
      </c>
      <c r="I560" s="364"/>
      <c r="J560" s="238"/>
      <c r="K560" s="238"/>
      <c r="L560" s="238"/>
    </row>
    <row r="561" spans="1:12" ht="12.75" x14ac:dyDescent="0.2">
      <c r="A561" s="239" t="s">
        <v>984</v>
      </c>
      <c r="B561" s="243" t="s">
        <v>2384</v>
      </c>
      <c r="C561" s="240">
        <v>0.3</v>
      </c>
      <c r="D561" s="241">
        <v>0.80000001192092896</v>
      </c>
      <c r="E561" s="244">
        <v>1.1991551297202205</v>
      </c>
      <c r="F561" s="358">
        <f>ROUND(MUNR[[#This Row],[Vt 2020]],2)</f>
        <v>1.2</v>
      </c>
      <c r="G561" s="358">
        <v>1.46</v>
      </c>
      <c r="H561" s="367">
        <v>1.72</v>
      </c>
      <c r="I561" s="364"/>
      <c r="J561" s="238"/>
      <c r="K561" s="238"/>
      <c r="L561" s="238"/>
    </row>
    <row r="562" spans="1:12" ht="12.75" x14ac:dyDescent="0.2">
      <c r="A562" s="239" t="s">
        <v>656</v>
      </c>
      <c r="B562" s="239" t="s">
        <v>2985</v>
      </c>
      <c r="C562" s="240">
        <v>0.3</v>
      </c>
      <c r="D562" s="241">
        <v>0.80000001192092896</v>
      </c>
      <c r="E562" s="242">
        <v>0.45491142361788206</v>
      </c>
      <c r="F562" s="358">
        <f>ROUND(MUNR[[#This Row],[Vt 2020]],2)</f>
        <v>0.45</v>
      </c>
      <c r="G562" s="358">
        <v>0.52</v>
      </c>
      <c r="H562" s="367">
        <v>0.62</v>
      </c>
      <c r="I562" s="364"/>
      <c r="J562" s="238"/>
      <c r="K562" s="238"/>
      <c r="L562" s="238"/>
    </row>
    <row r="563" spans="1:12" ht="12.75" x14ac:dyDescent="0.2">
      <c r="A563" s="239" t="s">
        <v>613</v>
      </c>
      <c r="B563" s="243" t="s">
        <v>2271</v>
      </c>
      <c r="C563" s="240">
        <v>0.3</v>
      </c>
      <c r="D563" s="241">
        <v>0.80000001192092896</v>
      </c>
      <c r="E563" s="244">
        <v>2.0165994168575359</v>
      </c>
      <c r="F563" s="358">
        <f>ROUND(MUNR[[#This Row],[Vt 2020]],2)</f>
        <v>2.02</v>
      </c>
      <c r="G563" s="358">
        <v>2.46</v>
      </c>
      <c r="H563" s="367">
        <v>3.22</v>
      </c>
      <c r="I563" s="364"/>
      <c r="J563" s="238"/>
      <c r="K563" s="238"/>
      <c r="L563" s="238"/>
    </row>
    <row r="564" spans="1:12" ht="12.75" x14ac:dyDescent="0.2">
      <c r="A564" s="239" t="s">
        <v>847</v>
      </c>
      <c r="B564" s="239" t="s">
        <v>3019</v>
      </c>
      <c r="C564" s="240">
        <v>1.2</v>
      </c>
      <c r="D564" s="241">
        <v>1.3999999761581421</v>
      </c>
      <c r="E564" s="242">
        <v>4.5863066068779936</v>
      </c>
      <c r="F564" s="358">
        <f>ROUND(MUNR[[#This Row],[Vt 2020]],2)</f>
        <v>4.59</v>
      </c>
      <c r="G564" s="358">
        <v>4.7699999999999996</v>
      </c>
      <c r="H564" s="367">
        <v>5.34</v>
      </c>
      <c r="I564" s="364"/>
      <c r="J564" s="238"/>
      <c r="K564" s="238"/>
      <c r="L564" s="238"/>
    </row>
    <row r="565" spans="1:12" ht="12.75" x14ac:dyDescent="0.2">
      <c r="A565" s="239" t="s">
        <v>1346</v>
      </c>
      <c r="B565" s="243" t="s">
        <v>2730</v>
      </c>
      <c r="C565" s="240">
        <v>1</v>
      </c>
      <c r="D565" s="241">
        <v>1</v>
      </c>
      <c r="E565" s="244">
        <v>2.4470847181933126</v>
      </c>
      <c r="F565" s="358">
        <f>ROUND(MUNR[[#This Row],[Vt 2020]],2)</f>
        <v>2.4500000000000002</v>
      </c>
      <c r="G565" s="358">
        <v>2.91</v>
      </c>
      <c r="H565" s="367">
        <v>4.0599999999999996</v>
      </c>
      <c r="I565" s="364"/>
      <c r="J565" s="238"/>
      <c r="K565" s="238"/>
      <c r="L565" s="238"/>
    </row>
    <row r="566" spans="1:12" ht="12.75" x14ac:dyDescent="0.2">
      <c r="A566" s="239" t="s">
        <v>1185</v>
      </c>
      <c r="B566" s="243" t="s">
        <v>3247</v>
      </c>
      <c r="C566" s="240">
        <v>0.1</v>
      </c>
      <c r="D566" s="241">
        <v>0.80000001192092896</v>
      </c>
      <c r="E566" s="244">
        <v>8.9707875204420556E-2</v>
      </c>
      <c r="F566" s="358">
        <f>ROUND(MUNR[[#This Row],[Vt 2020]],2)</f>
        <v>0.09</v>
      </c>
      <c r="G566" s="358">
        <v>0.11</v>
      </c>
      <c r="H566" s="367">
        <v>0.11</v>
      </c>
      <c r="I566" s="364"/>
      <c r="J566" s="238"/>
      <c r="K566" s="238"/>
      <c r="L566" s="238"/>
    </row>
    <row r="567" spans="1:12" ht="12.75" x14ac:dyDescent="0.2">
      <c r="A567" s="239" t="s">
        <v>974</v>
      </c>
      <c r="B567" s="243" t="s">
        <v>2240</v>
      </c>
      <c r="C567" s="240">
        <v>1.6</v>
      </c>
      <c r="D567" s="241">
        <v>1.6000000238418579</v>
      </c>
      <c r="E567" s="244">
        <v>9.2490164999721749</v>
      </c>
      <c r="F567" s="358">
        <f>ROUND(MUNR[[#This Row],[Vt 2020]],2)</f>
        <v>9.25</v>
      </c>
      <c r="G567" s="358">
        <v>10.46</v>
      </c>
      <c r="H567" s="367">
        <v>12.98</v>
      </c>
      <c r="I567" s="364"/>
      <c r="J567" s="238"/>
      <c r="K567" s="238"/>
      <c r="L567" s="238"/>
    </row>
    <row r="568" spans="1:12" ht="12.75" x14ac:dyDescent="0.2">
      <c r="A568" s="239" t="s">
        <v>1151</v>
      </c>
      <c r="B568" s="239" t="s">
        <v>2847</v>
      </c>
      <c r="C568" s="240">
        <v>0.3</v>
      </c>
      <c r="D568" s="241">
        <v>0.80000001192092896</v>
      </c>
      <c r="E568" s="242">
        <v>4.401497130991646</v>
      </c>
      <c r="F568" s="358">
        <f>ROUND(MUNR[[#This Row],[Vt 2020]],2)</f>
        <v>4.4000000000000004</v>
      </c>
      <c r="G568" s="358">
        <v>4.87</v>
      </c>
      <c r="H568" s="367">
        <v>5.7</v>
      </c>
      <c r="I568" s="364"/>
      <c r="J568" s="238"/>
      <c r="K568" s="238"/>
      <c r="L568" s="238"/>
    </row>
    <row r="569" spans="1:12" ht="12.75" x14ac:dyDescent="0.2">
      <c r="A569" s="239" t="s">
        <v>1468</v>
      </c>
      <c r="B569" s="243" t="s">
        <v>2420</v>
      </c>
      <c r="C569" s="240">
        <v>0.3</v>
      </c>
      <c r="D569" s="241">
        <v>0.80000001192092896</v>
      </c>
      <c r="E569" s="244">
        <v>0.52965556004200653</v>
      </c>
      <c r="F569" s="358">
        <f>ROUND(MUNR[[#This Row],[Vt 2020]],2)</f>
        <v>0.53</v>
      </c>
      <c r="G569" s="358">
        <v>0.63</v>
      </c>
      <c r="H569" s="367">
        <v>0.82</v>
      </c>
      <c r="I569" s="364"/>
      <c r="J569" s="238"/>
      <c r="K569" s="238"/>
      <c r="L569" s="238"/>
    </row>
    <row r="570" spans="1:12" ht="12.75" x14ac:dyDescent="0.2">
      <c r="A570" s="239" t="s">
        <v>664</v>
      </c>
      <c r="B570" s="243" t="s">
        <v>3198</v>
      </c>
      <c r="C570" s="240">
        <v>1</v>
      </c>
      <c r="D570" s="241">
        <v>1</v>
      </c>
      <c r="E570" s="244">
        <v>1.6486822566160786</v>
      </c>
      <c r="F570" s="358">
        <f>ROUND(MUNR[[#This Row],[Vt 2020]],2)</f>
        <v>1.65</v>
      </c>
      <c r="G570" s="358">
        <v>1.76</v>
      </c>
      <c r="H570" s="367">
        <v>1.85</v>
      </c>
      <c r="I570" s="364"/>
      <c r="J570" s="238"/>
      <c r="K570" s="238"/>
      <c r="L570" s="238"/>
    </row>
    <row r="571" spans="1:12" ht="12.75" x14ac:dyDescent="0.2">
      <c r="A571" s="239" t="s">
        <v>755</v>
      </c>
      <c r="B571" s="239" t="s">
        <v>3198</v>
      </c>
      <c r="C571" s="240">
        <v>1</v>
      </c>
      <c r="D571" s="241">
        <v>1</v>
      </c>
      <c r="E571" s="242">
        <v>1.6486822566160786</v>
      </c>
      <c r="F571" s="358">
        <f>ROUND(MUNR[[#This Row],[Vt 2020]],2)</f>
        <v>1.65</v>
      </c>
      <c r="G571" s="358">
        <v>1.76</v>
      </c>
      <c r="H571" s="367">
        <v>1.85</v>
      </c>
      <c r="I571" s="364"/>
      <c r="J571" s="238"/>
      <c r="K571" s="238"/>
      <c r="L571" s="238"/>
    </row>
    <row r="572" spans="1:12" ht="12.75" x14ac:dyDescent="0.2">
      <c r="A572" s="239" t="s">
        <v>836</v>
      </c>
      <c r="B572" s="243" t="s">
        <v>2757</v>
      </c>
      <c r="C572" s="240">
        <v>0.3</v>
      </c>
      <c r="D572" s="241">
        <v>0.80000001192092896</v>
      </c>
      <c r="E572" s="244">
        <v>0.47940152986056278</v>
      </c>
      <c r="F572" s="358">
        <f>ROUND(MUNR[[#This Row],[Vt 2020]],2)</f>
        <v>0.48</v>
      </c>
      <c r="G572" s="358">
        <v>0.59</v>
      </c>
      <c r="H572" s="367">
        <v>0.99</v>
      </c>
      <c r="I572" s="364"/>
      <c r="J572" s="238"/>
      <c r="K572" s="238"/>
      <c r="L572" s="238"/>
    </row>
    <row r="573" spans="1:12" ht="12.75" x14ac:dyDescent="0.2">
      <c r="A573" s="239" t="s">
        <v>1027</v>
      </c>
      <c r="B573" s="239" t="s">
        <v>2116</v>
      </c>
      <c r="C573" s="240">
        <v>0.3</v>
      </c>
      <c r="D573" s="241">
        <v>0.80000001192092896</v>
      </c>
      <c r="E573" s="242">
        <v>0.2938152546075547</v>
      </c>
      <c r="F573" s="358">
        <f>ROUND(MUNR[[#This Row],[Vt 2020]],2)</f>
        <v>0.28999999999999998</v>
      </c>
      <c r="G573" s="358">
        <v>0.59</v>
      </c>
      <c r="H573" s="367">
        <v>1.33</v>
      </c>
      <c r="I573" s="364"/>
      <c r="J573" s="238"/>
      <c r="K573" s="238"/>
      <c r="L573" s="238"/>
    </row>
    <row r="574" spans="1:12" ht="12.75" x14ac:dyDescent="0.2">
      <c r="A574" s="239" t="s">
        <v>858</v>
      </c>
      <c r="B574" s="243" t="s">
        <v>3026</v>
      </c>
      <c r="C574" s="240">
        <v>0.3</v>
      </c>
      <c r="D574" s="241">
        <v>0.80000001192092896</v>
      </c>
      <c r="E574" s="244">
        <v>7.9818551969106658E-2</v>
      </c>
      <c r="F574" s="358">
        <f>ROUND(MUNR[[#This Row],[Vt 2020]],2)</f>
        <v>0.08</v>
      </c>
      <c r="G574" s="358">
        <v>0.09</v>
      </c>
      <c r="H574" s="367">
        <v>0.13</v>
      </c>
      <c r="I574" s="364"/>
      <c r="J574" s="238"/>
      <c r="K574" s="238"/>
      <c r="L574" s="238"/>
    </row>
    <row r="575" spans="1:12" ht="12.75" x14ac:dyDescent="0.2">
      <c r="A575" s="239" t="s">
        <v>609</v>
      </c>
      <c r="B575" s="239" t="s">
        <v>2194</v>
      </c>
      <c r="C575" s="240">
        <v>2</v>
      </c>
      <c r="D575" s="241">
        <v>2</v>
      </c>
      <c r="E575" s="242">
        <v>9.97066411168454</v>
      </c>
      <c r="F575" s="358">
        <f>ROUND(MUNR[[#This Row],[Vt 2020]],2)</f>
        <v>9.9700000000000006</v>
      </c>
      <c r="G575" s="358">
        <v>13.28</v>
      </c>
      <c r="H575" s="367">
        <v>16.34</v>
      </c>
      <c r="I575" s="364"/>
      <c r="J575" s="238"/>
      <c r="K575" s="238"/>
      <c r="L575" s="238"/>
    </row>
    <row r="576" spans="1:12" ht="12.75" x14ac:dyDescent="0.2">
      <c r="A576" s="239" t="s">
        <v>1274</v>
      </c>
      <c r="B576" s="243" t="s">
        <v>2105</v>
      </c>
      <c r="C576" s="240">
        <v>2</v>
      </c>
      <c r="D576" s="241">
        <v>2</v>
      </c>
      <c r="E576" s="244">
        <v>162.98141347212285</v>
      </c>
      <c r="F576" s="358">
        <f>ROUND(MUNR[[#This Row],[Vt 2020]],2)</f>
        <v>162.97999999999999</v>
      </c>
      <c r="G576" s="358">
        <v>189.76</v>
      </c>
      <c r="H576" s="367">
        <v>238.52</v>
      </c>
      <c r="I576" s="364"/>
      <c r="J576" s="238"/>
      <c r="K576" s="238"/>
      <c r="L576" s="238"/>
    </row>
    <row r="577" spans="1:12" ht="12.75" x14ac:dyDescent="0.2">
      <c r="A577" s="239" t="s">
        <v>1046</v>
      </c>
      <c r="B577" s="239" t="s">
        <v>2237</v>
      </c>
      <c r="C577" s="240">
        <v>1.6</v>
      </c>
      <c r="D577" s="241">
        <v>1.6000000238418579</v>
      </c>
      <c r="E577" s="242">
        <v>9.2490164999721749</v>
      </c>
      <c r="F577" s="358">
        <f>ROUND(MUNR[[#This Row],[Vt 2020]],2)</f>
        <v>9.25</v>
      </c>
      <c r="G577" s="358">
        <v>10.46</v>
      </c>
      <c r="H577" s="367">
        <v>12.98</v>
      </c>
      <c r="I577" s="364"/>
      <c r="J577" s="238"/>
      <c r="K577" s="238"/>
      <c r="L577" s="238"/>
    </row>
    <row r="578" spans="1:12" ht="12.75" x14ac:dyDescent="0.2">
      <c r="A578" s="239" t="s">
        <v>1114</v>
      </c>
      <c r="B578" s="243" t="s">
        <v>2224</v>
      </c>
      <c r="C578" s="240">
        <v>1.6</v>
      </c>
      <c r="D578" s="241">
        <v>1.6000000238418579</v>
      </c>
      <c r="E578" s="244">
        <v>9.2490164999721749</v>
      </c>
      <c r="F578" s="358">
        <f>ROUND(MUNR[[#This Row],[Vt 2020]],2)</f>
        <v>9.25</v>
      </c>
      <c r="G578" s="358">
        <v>10.46</v>
      </c>
      <c r="H578" s="367">
        <v>12.98</v>
      </c>
      <c r="I578" s="364"/>
      <c r="J578" s="238"/>
      <c r="K578" s="238"/>
      <c r="L578" s="238"/>
    </row>
    <row r="579" spans="1:12" ht="12.75" x14ac:dyDescent="0.2">
      <c r="A579" s="239" t="s">
        <v>939</v>
      </c>
      <c r="B579" s="239" t="s">
        <v>3029</v>
      </c>
      <c r="C579" s="240">
        <v>0.3</v>
      </c>
      <c r="D579" s="241">
        <v>0.80000001192092896</v>
      </c>
      <c r="E579" s="242">
        <v>7.9818551969106658E-2</v>
      </c>
      <c r="F579" s="358">
        <f>ROUND(MUNR[[#This Row],[Vt 2020]],2)</f>
        <v>0.08</v>
      </c>
      <c r="G579" s="358">
        <v>0.09</v>
      </c>
      <c r="H579" s="367">
        <v>0.13</v>
      </c>
      <c r="I579" s="364"/>
      <c r="J579" s="238"/>
      <c r="K579" s="238"/>
      <c r="L579" s="238"/>
    </row>
    <row r="580" spans="1:12" ht="12.75" x14ac:dyDescent="0.2">
      <c r="A580" s="239" t="s">
        <v>730</v>
      </c>
      <c r="B580" s="243" t="s">
        <v>226</v>
      </c>
      <c r="C580" s="240">
        <v>0.3</v>
      </c>
      <c r="D580" s="241">
        <v>0.80000001192092896</v>
      </c>
      <c r="E580" s="244">
        <v>0.83750345694217521</v>
      </c>
      <c r="F580" s="358">
        <f>ROUND(MUNR[[#This Row],[Vt 2020]],2)</f>
        <v>0.84</v>
      </c>
      <c r="G580" s="358">
        <v>1.03</v>
      </c>
      <c r="H580" s="367">
        <v>1.31</v>
      </c>
      <c r="I580" s="364"/>
      <c r="J580" s="238"/>
      <c r="K580" s="238"/>
      <c r="L580" s="238"/>
    </row>
    <row r="581" spans="1:12" ht="12.75" x14ac:dyDescent="0.2">
      <c r="A581" s="239" t="s">
        <v>1000</v>
      </c>
      <c r="B581" s="243" t="s">
        <v>2481</v>
      </c>
      <c r="C581" s="240">
        <v>0.3</v>
      </c>
      <c r="D581" s="241">
        <v>0.80000001192092896</v>
      </c>
      <c r="E581" s="244">
        <v>3.6013776932655941</v>
      </c>
      <c r="F581" s="358">
        <f>ROUND(MUNR[[#This Row],[Vt 2020]],2)</f>
        <v>3.6</v>
      </c>
      <c r="G581" s="358">
        <v>7.37</v>
      </c>
      <c r="H581" s="367">
        <v>8.59</v>
      </c>
      <c r="I581" s="364"/>
      <c r="J581" s="238"/>
      <c r="K581" s="238"/>
      <c r="L581" s="238"/>
    </row>
    <row r="582" spans="1:12" ht="12.75" x14ac:dyDescent="0.2">
      <c r="A582" s="239" t="s">
        <v>1323</v>
      </c>
      <c r="B582" s="243" t="s">
        <v>2840</v>
      </c>
      <c r="C582" s="240">
        <v>0.3</v>
      </c>
      <c r="D582" s="241">
        <v>0.80000001192092896</v>
      </c>
      <c r="E582" s="244">
        <v>0.26464446930929603</v>
      </c>
      <c r="F582" s="358">
        <f>ROUND(MUNR[[#This Row],[Vt 2020]],2)</f>
        <v>0.26</v>
      </c>
      <c r="G582" s="358">
        <v>0.65</v>
      </c>
      <c r="H582" s="367">
        <v>0.84</v>
      </c>
      <c r="I582" s="364"/>
      <c r="J582" s="238"/>
      <c r="K582" s="238"/>
      <c r="L582" s="238"/>
    </row>
    <row r="583" spans="1:12" ht="12.75" x14ac:dyDescent="0.2">
      <c r="A583" s="239" t="s">
        <v>399</v>
      </c>
      <c r="B583" s="239" t="s">
        <v>3096</v>
      </c>
      <c r="C583" s="240">
        <v>0.3</v>
      </c>
      <c r="D583" s="241">
        <v>0.80000001192092896</v>
      </c>
      <c r="E583" s="242">
        <v>4.5466515383262143E-2</v>
      </c>
      <c r="F583" s="358">
        <f>ROUND(MUNR[[#This Row],[Vt 2020]],2)</f>
        <v>0.05</v>
      </c>
      <c r="G583" s="358">
        <v>0.09</v>
      </c>
      <c r="H583" s="367">
        <v>0.1</v>
      </c>
      <c r="I583" s="364"/>
      <c r="J583" s="238"/>
      <c r="K583" s="238"/>
      <c r="L583" s="238"/>
    </row>
    <row r="584" spans="1:12" ht="12.75" x14ac:dyDescent="0.2">
      <c r="A584" s="239" t="s">
        <v>691</v>
      </c>
      <c r="B584" s="243" t="s">
        <v>2158</v>
      </c>
      <c r="C584" s="240">
        <v>0.3</v>
      </c>
      <c r="D584" s="241">
        <v>0.80000001192092896</v>
      </c>
      <c r="E584" s="244">
        <v>0.17084436893864499</v>
      </c>
      <c r="F584" s="358">
        <f>ROUND(MUNR[[#This Row],[Vt 2020]],2)</f>
        <v>0.17</v>
      </c>
      <c r="G584" s="358">
        <v>0.19</v>
      </c>
      <c r="H584" s="367">
        <v>0.3</v>
      </c>
      <c r="I584" s="364"/>
      <c r="J584" s="238"/>
      <c r="K584" s="238"/>
      <c r="L584" s="238"/>
    </row>
    <row r="585" spans="1:12" ht="12.75" x14ac:dyDescent="0.2">
      <c r="A585" s="239" t="s">
        <v>1071</v>
      </c>
      <c r="B585" s="243" t="s">
        <v>229</v>
      </c>
      <c r="C585" s="240">
        <v>0.3</v>
      </c>
      <c r="D585" s="241">
        <v>0.80000001192092896</v>
      </c>
      <c r="E585" s="244">
        <v>3.6013776932655941</v>
      </c>
      <c r="F585" s="358">
        <f>ROUND(MUNR[[#This Row],[Vt 2020]],2)</f>
        <v>3.6</v>
      </c>
      <c r="G585" s="358">
        <v>7.37</v>
      </c>
      <c r="H585" s="367">
        <v>8.59</v>
      </c>
      <c r="I585" s="364"/>
      <c r="J585" s="238"/>
      <c r="K585" s="238"/>
      <c r="L585" s="238"/>
    </row>
    <row r="586" spans="1:12" ht="12.75" x14ac:dyDescent="0.2">
      <c r="A586" s="239" t="s">
        <v>938</v>
      </c>
      <c r="B586" s="239" t="s">
        <v>2429</v>
      </c>
      <c r="C586" s="240">
        <v>0.3</v>
      </c>
      <c r="D586" s="241">
        <v>0.80000001192092896</v>
      </c>
      <c r="E586" s="242">
        <v>0.13623203110458548</v>
      </c>
      <c r="F586" s="358">
        <f>ROUND(MUNR[[#This Row],[Vt 2020]],2)</f>
        <v>0.14000000000000001</v>
      </c>
      <c r="G586" s="358">
        <v>0.16</v>
      </c>
      <c r="H586" s="367">
        <v>0.27</v>
      </c>
      <c r="I586" s="364"/>
      <c r="J586" s="238"/>
      <c r="K586" s="238"/>
      <c r="L586" s="238"/>
    </row>
    <row r="587" spans="1:12" ht="12.75" x14ac:dyDescent="0.2">
      <c r="A587" s="239" t="s">
        <v>1155</v>
      </c>
      <c r="B587" s="243" t="s">
        <v>2367</v>
      </c>
      <c r="C587" s="240">
        <v>0.3</v>
      </c>
      <c r="D587" s="241">
        <v>0.80000001192092896</v>
      </c>
      <c r="E587" s="244">
        <v>2.0513962276272166</v>
      </c>
      <c r="F587" s="358">
        <f>ROUND(MUNR[[#This Row],[Vt 2020]],2)</f>
        <v>2.0499999999999998</v>
      </c>
      <c r="G587" s="358">
        <v>2.7</v>
      </c>
      <c r="H587" s="367">
        <v>3.66</v>
      </c>
      <c r="I587" s="364"/>
      <c r="J587" s="238"/>
      <c r="K587" s="238"/>
      <c r="L587" s="238"/>
    </row>
    <row r="588" spans="1:12" ht="12.75" x14ac:dyDescent="0.2">
      <c r="A588" s="239" t="s">
        <v>1328</v>
      </c>
      <c r="B588" s="239" t="s">
        <v>3238</v>
      </c>
      <c r="C588" s="240">
        <v>0.1</v>
      </c>
      <c r="D588" s="241">
        <v>0.80000001192092896</v>
      </c>
      <c r="E588" s="242">
        <v>2.0199272974374745E-2</v>
      </c>
      <c r="F588" s="358">
        <f>ROUND(MUNR[[#This Row],[Vt 2020]],2)</f>
        <v>0.02</v>
      </c>
      <c r="G588" s="358">
        <v>0.02</v>
      </c>
      <c r="H588" s="367">
        <v>0.02</v>
      </c>
      <c r="I588" s="364"/>
      <c r="J588" s="238"/>
      <c r="K588" s="238"/>
      <c r="L588" s="238"/>
    </row>
    <row r="589" spans="1:12" ht="12.75" x14ac:dyDescent="0.2">
      <c r="A589" s="239" t="s">
        <v>1238</v>
      </c>
      <c r="B589" s="239" t="s">
        <v>3250</v>
      </c>
      <c r="C589" s="240">
        <v>0.1</v>
      </c>
      <c r="D589" s="241">
        <v>0.80000001192092896</v>
      </c>
      <c r="E589" s="242">
        <v>8.9707875204420556E-2</v>
      </c>
      <c r="F589" s="358">
        <f>ROUND(MUNR[[#This Row],[Vt 2020]],2)</f>
        <v>0.09</v>
      </c>
      <c r="G589" s="358">
        <v>0.11</v>
      </c>
      <c r="H589" s="367">
        <v>0.11</v>
      </c>
      <c r="I589" s="364"/>
      <c r="J589" s="238"/>
      <c r="K589" s="238"/>
      <c r="L589" s="238"/>
    </row>
    <row r="590" spans="1:12" ht="12.75" x14ac:dyDescent="0.2">
      <c r="A590" s="239" t="s">
        <v>325</v>
      </c>
      <c r="B590" s="243" t="s">
        <v>2187</v>
      </c>
      <c r="C590" s="240">
        <v>2</v>
      </c>
      <c r="D590" s="241">
        <v>2</v>
      </c>
      <c r="E590" s="244">
        <v>2.9051996694969113</v>
      </c>
      <c r="F590" s="358">
        <f>ROUND(MUNR[[#This Row],[Vt 2020]],2)</f>
        <v>2.91</v>
      </c>
      <c r="G590" s="358">
        <v>3.37</v>
      </c>
      <c r="H590" s="367">
        <v>4.88</v>
      </c>
      <c r="I590" s="364"/>
      <c r="J590" s="238"/>
      <c r="K590" s="238"/>
      <c r="L590" s="238"/>
    </row>
    <row r="591" spans="1:12" ht="12.75" x14ac:dyDescent="0.2">
      <c r="A591" s="239" t="s">
        <v>991</v>
      </c>
      <c r="B591" s="243" t="s">
        <v>2701</v>
      </c>
      <c r="C591" s="240">
        <v>0.3</v>
      </c>
      <c r="D591" s="241">
        <v>0.80000001192092896</v>
      </c>
      <c r="E591" s="244">
        <v>0.36379295628285874</v>
      </c>
      <c r="F591" s="358">
        <f>ROUND(MUNR[[#This Row],[Vt 2020]],2)</f>
        <v>0.36</v>
      </c>
      <c r="G591" s="358">
        <v>0.46</v>
      </c>
      <c r="H591" s="367">
        <v>0.59</v>
      </c>
      <c r="I591" s="364"/>
      <c r="J591" s="238"/>
      <c r="K591" s="238"/>
      <c r="L591" s="238"/>
    </row>
    <row r="592" spans="1:12" ht="12.75" x14ac:dyDescent="0.2">
      <c r="A592" s="239" t="s">
        <v>843</v>
      </c>
      <c r="B592" s="239" t="s">
        <v>3197</v>
      </c>
      <c r="C592" s="240">
        <v>1</v>
      </c>
      <c r="D592" s="241">
        <v>1</v>
      </c>
      <c r="E592" s="242">
        <v>1.6486822566160786</v>
      </c>
      <c r="F592" s="358">
        <f>ROUND(MUNR[[#This Row],[Vt 2020]],2)</f>
        <v>1.65</v>
      </c>
      <c r="G592" s="358">
        <v>1.76</v>
      </c>
      <c r="H592" s="367">
        <v>1.85</v>
      </c>
      <c r="I592" s="364"/>
      <c r="J592" s="238"/>
      <c r="K592" s="238"/>
      <c r="L592" s="238"/>
    </row>
    <row r="593" spans="1:12" ht="12.75" x14ac:dyDescent="0.2">
      <c r="A593" s="239" t="s">
        <v>476</v>
      </c>
      <c r="B593" s="239" t="s">
        <v>238</v>
      </c>
      <c r="C593" s="240">
        <v>2</v>
      </c>
      <c r="D593" s="241">
        <v>2</v>
      </c>
      <c r="E593" s="242">
        <v>22.9</v>
      </c>
      <c r="F593" s="358">
        <f>ROUND(MUNR[[#This Row],[Vt 2020]],2)</f>
        <v>22.9</v>
      </c>
      <c r="G593" s="358">
        <v>25.39</v>
      </c>
      <c r="H593" s="367">
        <v>27.6</v>
      </c>
      <c r="I593" s="364"/>
      <c r="J593" s="238"/>
      <c r="K593" s="238"/>
      <c r="L593" s="238"/>
    </row>
    <row r="594" spans="1:12" ht="12.75" x14ac:dyDescent="0.2">
      <c r="A594" s="239" t="s">
        <v>865</v>
      </c>
      <c r="B594" s="243" t="s">
        <v>2705</v>
      </c>
      <c r="C594" s="240">
        <v>0.3</v>
      </c>
      <c r="D594" s="241">
        <v>0.80000001192092896</v>
      </c>
      <c r="E594" s="244">
        <v>1.5416267019628558</v>
      </c>
      <c r="F594" s="358">
        <f>ROUND(MUNR[[#This Row],[Vt 2020]],2)</f>
        <v>1.54</v>
      </c>
      <c r="G594" s="358">
        <v>1.82</v>
      </c>
      <c r="H594" s="367">
        <v>2.48</v>
      </c>
      <c r="I594" s="364"/>
      <c r="J594" s="238"/>
      <c r="K594" s="238"/>
      <c r="L594" s="238"/>
    </row>
    <row r="595" spans="1:12" ht="12.75" x14ac:dyDescent="0.2">
      <c r="A595" s="239" t="s">
        <v>1016</v>
      </c>
      <c r="B595" s="239" t="s">
        <v>3027</v>
      </c>
      <c r="C595" s="240">
        <v>0.3</v>
      </c>
      <c r="D595" s="241">
        <v>0.80000001192092896</v>
      </c>
      <c r="E595" s="242">
        <v>7.9818551969106658E-2</v>
      </c>
      <c r="F595" s="358">
        <f>ROUND(MUNR[[#This Row],[Vt 2020]],2)</f>
        <v>0.08</v>
      </c>
      <c r="G595" s="358">
        <v>0.09</v>
      </c>
      <c r="H595" s="367">
        <v>0.13</v>
      </c>
      <c r="I595" s="364"/>
      <c r="J595" s="238"/>
      <c r="K595" s="238"/>
      <c r="L595" s="238"/>
    </row>
    <row r="596" spans="1:12" ht="12.75" x14ac:dyDescent="0.2">
      <c r="A596" s="239" t="s">
        <v>1364</v>
      </c>
      <c r="B596" s="239" t="s">
        <v>3230</v>
      </c>
      <c r="C596" s="240">
        <v>0.1</v>
      </c>
      <c r="D596" s="241">
        <v>0.80000001192092896</v>
      </c>
      <c r="E596" s="242">
        <v>2.0199272974374745E-2</v>
      </c>
      <c r="F596" s="358">
        <f>ROUND(MUNR[[#This Row],[Vt 2020]],2)</f>
        <v>0.02</v>
      </c>
      <c r="G596" s="358">
        <v>0.02</v>
      </c>
      <c r="H596" s="367">
        <v>0.02</v>
      </c>
      <c r="I596" s="364"/>
      <c r="J596" s="238"/>
      <c r="K596" s="238"/>
      <c r="L596" s="238"/>
    </row>
    <row r="597" spans="1:12" ht="12.75" x14ac:dyDescent="0.2">
      <c r="A597" s="239" t="s">
        <v>1360</v>
      </c>
      <c r="B597" s="239" t="s">
        <v>2835</v>
      </c>
      <c r="C597" s="240">
        <v>0.3</v>
      </c>
      <c r="D597" s="241">
        <v>0.80000001192092896</v>
      </c>
      <c r="E597" s="242">
        <v>0.26464446930929603</v>
      </c>
      <c r="F597" s="358">
        <f>ROUND(MUNR[[#This Row],[Vt 2020]],2)</f>
        <v>0.26</v>
      </c>
      <c r="G597" s="358">
        <v>0.65</v>
      </c>
      <c r="H597" s="367">
        <v>0.84</v>
      </c>
      <c r="I597" s="364"/>
      <c r="J597" s="238"/>
      <c r="K597" s="238"/>
      <c r="L597" s="238"/>
    </row>
    <row r="598" spans="1:12" ht="12.75" x14ac:dyDescent="0.2">
      <c r="A598" s="239" t="s">
        <v>1382</v>
      </c>
      <c r="B598" s="243" t="s">
        <v>2545</v>
      </c>
      <c r="C598" s="240">
        <v>0.3</v>
      </c>
      <c r="D598" s="241">
        <v>0.80000001192092896</v>
      </c>
      <c r="E598" s="244">
        <v>0.1716236823885747</v>
      </c>
      <c r="F598" s="358">
        <f>ROUND(MUNR[[#This Row],[Vt 2020]],2)</f>
        <v>0.17</v>
      </c>
      <c r="G598" s="358">
        <v>0.2</v>
      </c>
      <c r="H598" s="367">
        <v>0.26</v>
      </c>
      <c r="I598" s="364"/>
      <c r="J598" s="238"/>
      <c r="K598" s="238"/>
      <c r="L598" s="238"/>
    </row>
    <row r="599" spans="1:12" ht="12.75" x14ac:dyDescent="0.2">
      <c r="A599" s="239" t="s">
        <v>1426</v>
      </c>
      <c r="B599" s="243" t="s">
        <v>2777</v>
      </c>
      <c r="C599" s="240">
        <v>0.3</v>
      </c>
      <c r="D599" s="241">
        <v>0.80000001192092896</v>
      </c>
      <c r="E599" s="244">
        <v>8.3463786742761475E-2</v>
      </c>
      <c r="F599" s="358">
        <f>ROUND(MUNR[[#This Row],[Vt 2020]],2)</f>
        <v>0.08</v>
      </c>
      <c r="G599" s="358">
        <v>0.09</v>
      </c>
      <c r="H599" s="367">
        <v>0.11</v>
      </c>
      <c r="I599" s="364"/>
      <c r="J599" s="238"/>
      <c r="K599" s="238"/>
      <c r="L599" s="238"/>
    </row>
    <row r="600" spans="1:12" ht="12.75" x14ac:dyDescent="0.2">
      <c r="A600" s="239" t="s">
        <v>697</v>
      </c>
      <c r="B600" s="239" t="s">
        <v>2260</v>
      </c>
      <c r="C600" s="240">
        <v>2</v>
      </c>
      <c r="D600" s="241">
        <v>2</v>
      </c>
      <c r="E600" s="242">
        <v>8.7464110708445251</v>
      </c>
      <c r="F600" s="358">
        <f>ROUND(MUNR[[#This Row],[Vt 2020]],2)</f>
        <v>8.75</v>
      </c>
      <c r="G600" s="358">
        <v>10.73</v>
      </c>
      <c r="H600" s="367">
        <v>13.89</v>
      </c>
      <c r="I600" s="364"/>
      <c r="J600" s="238"/>
      <c r="K600" s="238"/>
      <c r="L600" s="238"/>
    </row>
    <row r="601" spans="1:12" ht="12.75" x14ac:dyDescent="0.2">
      <c r="A601" s="239" t="s">
        <v>911</v>
      </c>
      <c r="B601" s="243" t="s">
        <v>3219</v>
      </c>
      <c r="C601" s="240">
        <v>0.1</v>
      </c>
      <c r="D601" s="241">
        <v>0.80000001192092896</v>
      </c>
      <c r="E601" s="244">
        <v>1.4667257428571589E-2</v>
      </c>
      <c r="F601" s="358">
        <f>ROUND(MUNR[[#This Row],[Vt 2020]],2)</f>
        <v>0.01</v>
      </c>
      <c r="G601" s="358">
        <v>0.02</v>
      </c>
      <c r="H601" s="244">
        <v>0.02</v>
      </c>
      <c r="I601" s="364"/>
      <c r="J601" s="238"/>
      <c r="K601" s="238"/>
      <c r="L601" s="238"/>
    </row>
    <row r="602" spans="1:12" ht="12.75" x14ac:dyDescent="0.2">
      <c r="A602" s="239" t="s">
        <v>530</v>
      </c>
      <c r="B602" s="239" t="s">
        <v>2143</v>
      </c>
      <c r="C602" s="240">
        <v>1.2</v>
      </c>
      <c r="D602" s="241">
        <v>1.3999999761581421</v>
      </c>
      <c r="E602" s="242">
        <v>4.8128507745113804</v>
      </c>
      <c r="F602" s="358">
        <f>ROUND(MUNR[[#This Row],[Vt 2020]],2)</f>
        <v>4.8099999999999996</v>
      </c>
      <c r="G602" s="358">
        <v>5.49</v>
      </c>
      <c r="H602" s="367">
        <v>6.71</v>
      </c>
      <c r="I602" s="364"/>
      <c r="J602" s="238"/>
      <c r="K602" s="238"/>
      <c r="L602" s="238"/>
    </row>
    <row r="603" spans="1:12" ht="12.75" x14ac:dyDescent="0.2">
      <c r="A603" s="239" t="s">
        <v>945</v>
      </c>
      <c r="B603" s="239" t="s">
        <v>2717</v>
      </c>
      <c r="C603" s="240">
        <v>0.3</v>
      </c>
      <c r="D603" s="241">
        <v>0.80000001192092896</v>
      </c>
      <c r="E603" s="242">
        <v>1.5416267019628558</v>
      </c>
      <c r="F603" s="358">
        <f>ROUND(MUNR[[#This Row],[Vt 2020]],2)</f>
        <v>1.54</v>
      </c>
      <c r="G603" s="358">
        <v>1.82</v>
      </c>
      <c r="H603" s="367">
        <v>2.48</v>
      </c>
      <c r="I603" s="364"/>
      <c r="J603" s="238"/>
      <c r="K603" s="238"/>
      <c r="L603" s="238"/>
    </row>
    <row r="604" spans="1:12" ht="12.75" x14ac:dyDescent="0.2">
      <c r="A604" s="239" t="s">
        <v>1172</v>
      </c>
      <c r="B604" s="239" t="s">
        <v>2223</v>
      </c>
      <c r="C604" s="240">
        <v>1.6</v>
      </c>
      <c r="D604" s="241">
        <v>1.6000000238418579</v>
      </c>
      <c r="E604" s="242">
        <v>9.2490164999721749</v>
      </c>
      <c r="F604" s="358">
        <f>ROUND(MUNR[[#This Row],[Vt 2020]],2)</f>
        <v>9.25</v>
      </c>
      <c r="G604" s="358">
        <v>10.46</v>
      </c>
      <c r="H604" s="367">
        <v>12.98</v>
      </c>
      <c r="I604" s="364"/>
      <c r="J604" s="238"/>
      <c r="K604" s="238"/>
      <c r="L604" s="238"/>
    </row>
    <row r="605" spans="1:12" ht="12.75" x14ac:dyDescent="0.2">
      <c r="A605" s="239" t="s">
        <v>559</v>
      </c>
      <c r="B605" s="239" t="s">
        <v>2817</v>
      </c>
      <c r="C605" s="240">
        <v>0.3</v>
      </c>
      <c r="D605" s="241">
        <v>0.80000001192092896</v>
      </c>
      <c r="E605" s="242">
        <v>2.7708763150235121</v>
      </c>
      <c r="F605" s="358">
        <f>ROUND(MUNR[[#This Row],[Vt 2020]],2)</f>
        <v>2.77</v>
      </c>
      <c r="G605" s="358">
        <v>2.72</v>
      </c>
      <c r="H605" s="367">
        <v>2.92</v>
      </c>
      <c r="I605" s="364"/>
      <c r="J605" s="238"/>
      <c r="K605" s="238"/>
      <c r="L605" s="238"/>
    </row>
    <row r="606" spans="1:12" ht="12.75" x14ac:dyDescent="0.2">
      <c r="A606" s="239" t="s">
        <v>1485</v>
      </c>
      <c r="B606" s="239" t="s">
        <v>2407</v>
      </c>
      <c r="C606" s="240">
        <v>0.3</v>
      </c>
      <c r="D606" s="241">
        <v>0.80000001192092896</v>
      </c>
      <c r="E606" s="242">
        <v>0.52965556004200653</v>
      </c>
      <c r="F606" s="358">
        <f>ROUND(MUNR[[#This Row],[Vt 2020]],2)</f>
        <v>0.53</v>
      </c>
      <c r="G606" s="358">
        <v>0.63</v>
      </c>
      <c r="H606" s="367">
        <v>0.82</v>
      </c>
      <c r="I606" s="364"/>
      <c r="J606" s="238"/>
      <c r="K606" s="238"/>
      <c r="L606" s="238"/>
    </row>
    <row r="607" spans="1:12" ht="12.75" x14ac:dyDescent="0.2">
      <c r="A607" s="239" t="s">
        <v>1096</v>
      </c>
      <c r="B607" s="243" t="s">
        <v>2117</v>
      </c>
      <c r="C607" s="240">
        <v>0.3</v>
      </c>
      <c r="D607" s="241">
        <v>0.80000001192092896</v>
      </c>
      <c r="E607" s="244">
        <v>0.2938152546075547</v>
      </c>
      <c r="F607" s="358">
        <f>ROUND(MUNR[[#This Row],[Vt 2020]],2)</f>
        <v>0.28999999999999998</v>
      </c>
      <c r="G607" s="358">
        <v>0.59</v>
      </c>
      <c r="H607" s="367">
        <v>1.33</v>
      </c>
      <c r="I607" s="364"/>
      <c r="J607" s="238"/>
      <c r="K607" s="238"/>
      <c r="L607" s="238"/>
    </row>
    <row r="608" spans="1:12" ht="12.75" x14ac:dyDescent="0.2">
      <c r="A608" s="239" t="s">
        <v>871</v>
      </c>
      <c r="B608" s="239" t="s">
        <v>2147</v>
      </c>
      <c r="C608" s="240">
        <v>0.3</v>
      </c>
      <c r="D608" s="241">
        <v>0.80000001192092896</v>
      </c>
      <c r="E608" s="242">
        <v>0.47105147728116609</v>
      </c>
      <c r="F608" s="358">
        <f>ROUND(MUNR[[#This Row],[Vt 2020]],2)</f>
        <v>0.47</v>
      </c>
      <c r="G608" s="358">
        <v>0.47</v>
      </c>
      <c r="H608" s="367">
        <v>0.62</v>
      </c>
      <c r="I608" s="364"/>
      <c r="J608" s="238"/>
      <c r="K608" s="238"/>
      <c r="L608" s="238"/>
    </row>
    <row r="609" spans="1:12" ht="12.75" x14ac:dyDescent="0.2">
      <c r="A609" s="239" t="s">
        <v>1137</v>
      </c>
      <c r="B609" s="243" t="s">
        <v>2477</v>
      </c>
      <c r="C609" s="240">
        <v>0.3</v>
      </c>
      <c r="D609" s="241">
        <v>0.80000001192092896</v>
      </c>
      <c r="E609" s="244">
        <v>3.6013776932655941</v>
      </c>
      <c r="F609" s="358">
        <f>ROUND(MUNR[[#This Row],[Vt 2020]],2)</f>
        <v>3.6</v>
      </c>
      <c r="G609" s="358">
        <v>7.37</v>
      </c>
      <c r="H609" s="367">
        <v>8.59</v>
      </c>
      <c r="I609" s="364"/>
      <c r="J609" s="238"/>
      <c r="K609" s="238"/>
      <c r="L609" s="238"/>
    </row>
    <row r="610" spans="1:12" ht="12.75" x14ac:dyDescent="0.2">
      <c r="A610" s="239" t="s">
        <v>1018</v>
      </c>
      <c r="B610" s="243" t="s">
        <v>3210</v>
      </c>
      <c r="C610" s="240">
        <v>0.1</v>
      </c>
      <c r="D610" s="241">
        <v>0.80000001192092896</v>
      </c>
      <c r="E610" s="244">
        <v>1.0799951899649364E-2</v>
      </c>
      <c r="F610" s="358">
        <f>ROUND(MUNR[[#This Row],[Vt 2020]],2)</f>
        <v>0.01</v>
      </c>
      <c r="G610" s="358">
        <v>0.01</v>
      </c>
      <c r="H610" s="244">
        <v>0.01</v>
      </c>
      <c r="I610" s="364"/>
      <c r="J610" s="238"/>
      <c r="K610" s="238"/>
      <c r="L610" s="238"/>
    </row>
    <row r="611" spans="1:12" ht="12.75" x14ac:dyDescent="0.2">
      <c r="A611" s="239" t="s">
        <v>3031</v>
      </c>
      <c r="B611" s="239" t="s">
        <v>3032</v>
      </c>
      <c r="C611" s="240">
        <v>0.3</v>
      </c>
      <c r="D611" s="241">
        <v>0.80000001192092896</v>
      </c>
      <c r="E611" s="242">
        <v>7.9818551969106658E-2</v>
      </c>
      <c r="F611" s="358">
        <f>ROUND(MUNR[[#This Row],[Vt 2020]],2)</f>
        <v>0.08</v>
      </c>
      <c r="G611" s="358">
        <v>0.09</v>
      </c>
      <c r="H611" s="367">
        <v>0.13</v>
      </c>
      <c r="I611" s="364"/>
      <c r="J611" s="238"/>
      <c r="K611" s="238"/>
      <c r="L611" s="238"/>
    </row>
    <row r="612" spans="1:12" ht="12.75" x14ac:dyDescent="0.2">
      <c r="A612" s="239" t="s">
        <v>1226</v>
      </c>
      <c r="B612" s="239" t="s">
        <v>2231</v>
      </c>
      <c r="C612" s="240">
        <v>1.6</v>
      </c>
      <c r="D612" s="241">
        <v>1.6000000238418579</v>
      </c>
      <c r="E612" s="242">
        <v>9.2490164999721749</v>
      </c>
      <c r="F612" s="358">
        <f>ROUND(MUNR[[#This Row],[Vt 2020]],2)</f>
        <v>9.25</v>
      </c>
      <c r="G612" s="358">
        <v>10.46</v>
      </c>
      <c r="H612" s="367">
        <v>12.98</v>
      </c>
      <c r="I612" s="364"/>
      <c r="J612" s="238"/>
      <c r="K612" s="238"/>
      <c r="L612" s="238"/>
    </row>
    <row r="613" spans="1:12" ht="12.75" x14ac:dyDescent="0.2">
      <c r="A613" s="239" t="s">
        <v>918</v>
      </c>
      <c r="B613" s="239" t="s">
        <v>2744</v>
      </c>
      <c r="C613" s="240">
        <v>0.3</v>
      </c>
      <c r="D613" s="241">
        <v>0.80000001192092896</v>
      </c>
      <c r="E613" s="242">
        <v>0.47940152986056278</v>
      </c>
      <c r="F613" s="358">
        <f>ROUND(MUNR[[#This Row],[Vt 2020]],2)</f>
        <v>0.48</v>
      </c>
      <c r="G613" s="358">
        <v>0.59</v>
      </c>
      <c r="H613" s="367">
        <v>0.99</v>
      </c>
      <c r="I613" s="364"/>
      <c r="J613" s="238"/>
      <c r="K613" s="238"/>
      <c r="L613" s="238"/>
    </row>
    <row r="614" spans="1:12" ht="12.75" x14ac:dyDescent="0.2">
      <c r="A614" s="239" t="s">
        <v>1026</v>
      </c>
      <c r="B614" s="243" t="s">
        <v>2256</v>
      </c>
      <c r="C614" s="240">
        <v>0.3</v>
      </c>
      <c r="D614" s="241">
        <v>0.80000001192092896</v>
      </c>
      <c r="E614" s="244">
        <v>0.46503782771360391</v>
      </c>
      <c r="F614" s="358">
        <f>ROUND(MUNR[[#This Row],[Vt 2020]],2)</f>
        <v>0.47</v>
      </c>
      <c r="G614" s="358">
        <v>0.84</v>
      </c>
      <c r="H614" s="367">
        <v>1.37</v>
      </c>
      <c r="I614" s="364"/>
      <c r="J614" s="238"/>
      <c r="K614" s="238"/>
      <c r="L614" s="238"/>
    </row>
    <row r="615" spans="1:12" ht="12.75" x14ac:dyDescent="0.2">
      <c r="A615" s="239" t="s">
        <v>650</v>
      </c>
      <c r="B615" s="243" t="s">
        <v>2347</v>
      </c>
      <c r="C615" s="240">
        <v>0.3</v>
      </c>
      <c r="D615" s="241">
        <v>0.80000001192092896</v>
      </c>
      <c r="E615" s="244">
        <v>1.3677474400727085</v>
      </c>
      <c r="F615" s="358">
        <f>ROUND(MUNR[[#This Row],[Vt 2020]],2)</f>
        <v>1.37</v>
      </c>
      <c r="G615" s="358">
        <v>1.43</v>
      </c>
      <c r="H615" s="367">
        <v>1.63</v>
      </c>
      <c r="I615" s="364"/>
      <c r="J615" s="238"/>
      <c r="K615" s="238"/>
      <c r="L615" s="238"/>
    </row>
    <row r="616" spans="1:12" ht="12.75" x14ac:dyDescent="0.2">
      <c r="A616" s="239" t="s">
        <v>962</v>
      </c>
      <c r="B616" s="239" t="s">
        <v>2360</v>
      </c>
      <c r="C616" s="240">
        <v>0.3</v>
      </c>
      <c r="D616" s="241">
        <v>0.80000001192092896</v>
      </c>
      <c r="E616" s="242">
        <v>2.9638858328384154</v>
      </c>
      <c r="F616" s="358">
        <f>ROUND(MUNR[[#This Row],[Vt 2020]],2)</f>
        <v>2.96</v>
      </c>
      <c r="G616" s="358">
        <v>3.49</v>
      </c>
      <c r="H616" s="367">
        <v>4.4800000000000004</v>
      </c>
      <c r="I616" s="364"/>
      <c r="J616" s="238"/>
      <c r="K616" s="238"/>
      <c r="L616" s="238"/>
    </row>
    <row r="617" spans="1:12" ht="12.75" x14ac:dyDescent="0.2">
      <c r="A617" s="239" t="s">
        <v>746</v>
      </c>
      <c r="B617" s="243" t="s">
        <v>256</v>
      </c>
      <c r="C617" s="240">
        <v>0.3</v>
      </c>
      <c r="D617" s="241">
        <v>0.80000001192092896</v>
      </c>
      <c r="E617" s="244">
        <v>2.6607103021822214</v>
      </c>
      <c r="F617" s="358">
        <f>ROUND(MUNR[[#This Row],[Vt 2020]],2)</f>
        <v>2.66</v>
      </c>
      <c r="G617" s="358">
        <v>2.78</v>
      </c>
      <c r="H617" s="367">
        <v>3.23</v>
      </c>
      <c r="I617" s="364"/>
      <c r="J617" s="238"/>
      <c r="K617" s="238"/>
      <c r="L617" s="238"/>
    </row>
    <row r="618" spans="1:12" ht="12.75" x14ac:dyDescent="0.2">
      <c r="A618" s="239" t="s">
        <v>1056</v>
      </c>
      <c r="B618" s="243" t="s">
        <v>2386</v>
      </c>
      <c r="C618" s="240">
        <v>0.3</v>
      </c>
      <c r="D618" s="241">
        <v>0.80000001192092896</v>
      </c>
      <c r="E618" s="244">
        <v>1.1991551297202205</v>
      </c>
      <c r="F618" s="358">
        <f>ROUND(MUNR[[#This Row],[Vt 2020]],2)</f>
        <v>1.2</v>
      </c>
      <c r="G618" s="358">
        <v>1.46</v>
      </c>
      <c r="H618" s="367">
        <v>1.72</v>
      </c>
      <c r="I618" s="364"/>
      <c r="J618" s="238"/>
      <c r="K618" s="238"/>
      <c r="L618" s="238"/>
    </row>
    <row r="619" spans="1:12" ht="12.75" x14ac:dyDescent="0.2">
      <c r="A619" s="239" t="s">
        <v>988</v>
      </c>
      <c r="B619" s="239" t="s">
        <v>3222</v>
      </c>
      <c r="C619" s="240">
        <v>0.1</v>
      </c>
      <c r="D619" s="241">
        <v>0.80000001192092896</v>
      </c>
      <c r="E619" s="242">
        <v>1.4667257428571589E-2</v>
      </c>
      <c r="F619" s="358">
        <f>ROUND(MUNR[[#This Row],[Vt 2020]],2)</f>
        <v>0.01</v>
      </c>
      <c r="G619" s="358">
        <v>0.02</v>
      </c>
      <c r="H619" s="242">
        <v>0.02</v>
      </c>
      <c r="I619" s="364"/>
      <c r="J619" s="238"/>
      <c r="K619" s="238"/>
      <c r="L619" s="238"/>
    </row>
    <row r="620" spans="1:12" ht="12.75" x14ac:dyDescent="0.2">
      <c r="A620" s="239" t="s">
        <v>982</v>
      </c>
      <c r="B620" s="239" t="s">
        <v>3155</v>
      </c>
      <c r="C620" s="245">
        <v>0.1</v>
      </c>
      <c r="D620" s="241">
        <v>0.80000001192092896</v>
      </c>
      <c r="E620" s="242">
        <v>1.9469085577528569</v>
      </c>
      <c r="F620" s="358">
        <f>ROUND(MUNR[[#This Row],[Vt 2020]],2)</f>
        <v>1.95</v>
      </c>
      <c r="G620" s="358">
        <v>2.2400000000000002</v>
      </c>
      <c r="H620" s="367">
        <v>2.69</v>
      </c>
      <c r="I620" s="364"/>
      <c r="J620" s="238"/>
      <c r="K620" s="238"/>
      <c r="L620" s="238"/>
    </row>
    <row r="621" spans="1:12" ht="12.75" x14ac:dyDescent="0.2">
      <c r="A621" s="239" t="s">
        <v>3099</v>
      </c>
      <c r="B621" s="243" t="s">
        <v>3100</v>
      </c>
      <c r="C621" s="240">
        <v>0.3</v>
      </c>
      <c r="D621" s="241">
        <v>0.80000001192092896</v>
      </c>
      <c r="E621" s="244">
        <v>4.5466515383262143E-2</v>
      </c>
      <c r="F621" s="358">
        <f>ROUND(MUNR[[#This Row],[Vt 2020]],2)</f>
        <v>0.05</v>
      </c>
      <c r="G621" s="358">
        <v>0.09</v>
      </c>
      <c r="H621" s="367">
        <v>0.1</v>
      </c>
      <c r="I621" s="364"/>
      <c r="J621" s="238"/>
      <c r="K621" s="238"/>
      <c r="L621" s="238"/>
    </row>
    <row r="622" spans="1:12" ht="12.75" x14ac:dyDescent="0.2">
      <c r="A622" s="239" t="s">
        <v>1158</v>
      </c>
      <c r="B622" s="239" t="s">
        <v>2124</v>
      </c>
      <c r="C622" s="240">
        <v>0.3</v>
      </c>
      <c r="D622" s="241">
        <v>0.80000001192092896</v>
      </c>
      <c r="E622" s="242">
        <v>0.2938152546075547</v>
      </c>
      <c r="F622" s="358">
        <f>ROUND(MUNR[[#This Row],[Vt 2020]],2)</f>
        <v>0.28999999999999998</v>
      </c>
      <c r="G622" s="358">
        <v>0.59</v>
      </c>
      <c r="H622" s="367">
        <v>1.33</v>
      </c>
      <c r="I622" s="364"/>
      <c r="J622" s="238"/>
      <c r="K622" s="238"/>
      <c r="L622" s="238"/>
    </row>
    <row r="623" spans="1:12" ht="12.75" x14ac:dyDescent="0.2">
      <c r="A623" s="239" t="s">
        <v>1397</v>
      </c>
      <c r="B623" s="239" t="s">
        <v>3246</v>
      </c>
      <c r="C623" s="240">
        <v>0.1</v>
      </c>
      <c r="D623" s="241">
        <v>0.80000001192092896</v>
      </c>
      <c r="E623" s="242">
        <v>2.0199272974374745E-2</v>
      </c>
      <c r="F623" s="358">
        <f>ROUND(MUNR[[#This Row],[Vt 2020]],2)</f>
        <v>0.02</v>
      </c>
      <c r="G623" s="358">
        <v>0.02</v>
      </c>
      <c r="H623" s="367">
        <v>0.02</v>
      </c>
      <c r="I623" s="364"/>
      <c r="J623" s="238"/>
      <c r="K623" s="238"/>
      <c r="L623" s="238"/>
    </row>
    <row r="624" spans="1:12" ht="12.75" x14ac:dyDescent="0.2">
      <c r="A624" s="239" t="s">
        <v>748</v>
      </c>
      <c r="B624" s="243" t="s">
        <v>2995</v>
      </c>
      <c r="C624" s="240">
        <v>0.3</v>
      </c>
      <c r="D624" s="241">
        <v>0.80000001192092896</v>
      </c>
      <c r="E624" s="244">
        <v>0.45491142361788206</v>
      </c>
      <c r="F624" s="358">
        <f>ROUND(MUNR[[#This Row],[Vt 2020]],2)</f>
        <v>0.45</v>
      </c>
      <c r="G624" s="358">
        <v>0.52</v>
      </c>
      <c r="H624" s="367">
        <v>0.62</v>
      </c>
      <c r="I624" s="364"/>
      <c r="J624" s="238"/>
      <c r="K624" s="238"/>
      <c r="L624" s="238"/>
    </row>
    <row r="625" spans="1:12" ht="12.75" x14ac:dyDescent="0.2">
      <c r="A625" s="239" t="s">
        <v>912</v>
      </c>
      <c r="B625" s="243" t="s">
        <v>2454</v>
      </c>
      <c r="C625" s="240">
        <v>0.3</v>
      </c>
      <c r="D625" s="241">
        <v>0.80000001192092896</v>
      </c>
      <c r="E625" s="244">
        <v>1.5247026595822426</v>
      </c>
      <c r="F625" s="358">
        <f>ROUND(MUNR[[#This Row],[Vt 2020]],2)</f>
        <v>1.52</v>
      </c>
      <c r="G625" s="358">
        <v>1.73</v>
      </c>
      <c r="H625" s="367">
        <v>1.88</v>
      </c>
      <c r="I625" s="364"/>
      <c r="J625" s="238"/>
      <c r="K625" s="238"/>
      <c r="L625" s="238"/>
    </row>
    <row r="626" spans="1:12" ht="12.75" x14ac:dyDescent="0.2">
      <c r="A626" s="239" t="s">
        <v>1533</v>
      </c>
      <c r="B626" s="239" t="s">
        <v>2498</v>
      </c>
      <c r="C626" s="240">
        <v>0.3</v>
      </c>
      <c r="D626" s="241">
        <v>0.80000001192092896</v>
      </c>
      <c r="E626" s="242">
        <v>1.4355207293827554</v>
      </c>
      <c r="F626" s="358">
        <f>ROUND(MUNR[[#This Row],[Vt 2020]],2)</f>
        <v>1.44</v>
      </c>
      <c r="G626" s="358">
        <v>1.67</v>
      </c>
      <c r="H626" s="367">
        <v>2.13</v>
      </c>
      <c r="I626" s="364"/>
      <c r="J626" s="238"/>
      <c r="K626" s="238"/>
      <c r="L626" s="238"/>
    </row>
    <row r="627" spans="1:12" ht="12.75" x14ac:dyDescent="0.2">
      <c r="A627" s="239" t="s">
        <v>1087</v>
      </c>
      <c r="B627" s="239" t="s">
        <v>2277</v>
      </c>
      <c r="C627" s="240">
        <v>0.1</v>
      </c>
      <c r="D627" s="241">
        <v>0.80000001192092896</v>
      </c>
      <c r="E627" s="242">
        <v>1.0799951899649364E-2</v>
      </c>
      <c r="F627" s="358">
        <f>ROUND(MUNR[[#This Row],[Vt 2020]],2)</f>
        <v>0.01</v>
      </c>
      <c r="G627" s="358">
        <v>0.01</v>
      </c>
      <c r="H627" s="242">
        <v>0.01</v>
      </c>
      <c r="I627" s="369"/>
      <c r="J627" s="238"/>
      <c r="K627" s="238"/>
      <c r="L627" s="238"/>
    </row>
    <row r="628" spans="1:12" ht="12.75" x14ac:dyDescent="0.2">
      <c r="A628" s="239" t="s">
        <v>870</v>
      </c>
      <c r="B628" s="243" t="s">
        <v>2277</v>
      </c>
      <c r="C628" s="240">
        <v>0.3</v>
      </c>
      <c r="D628" s="241">
        <v>0.80000001192092896</v>
      </c>
      <c r="E628" s="244">
        <v>0.11365147720477695</v>
      </c>
      <c r="F628" s="358">
        <f>ROUND(MUNR[[#This Row],[Vt 2020]],2)</f>
        <v>0.11</v>
      </c>
      <c r="G628" s="358">
        <v>0.12</v>
      </c>
      <c r="H628" s="367">
        <v>0.13</v>
      </c>
      <c r="I628" s="364"/>
      <c r="J628" s="238"/>
      <c r="K628" s="238"/>
      <c r="L628" s="238"/>
    </row>
    <row r="629" spans="1:12" ht="12.75" x14ac:dyDescent="0.2">
      <c r="A629" s="239" t="s">
        <v>989</v>
      </c>
      <c r="B629" s="239" t="s">
        <v>2453</v>
      </c>
      <c r="C629" s="240">
        <v>0.3</v>
      </c>
      <c r="D629" s="241">
        <v>0.80000001192092896</v>
      </c>
      <c r="E629" s="242">
        <v>1.5247026595822426</v>
      </c>
      <c r="F629" s="358">
        <f>ROUND(MUNR[[#This Row],[Vt 2020]],2)</f>
        <v>1.52</v>
      </c>
      <c r="G629" s="358">
        <v>1.73</v>
      </c>
      <c r="H629" s="367">
        <v>1.88</v>
      </c>
      <c r="I629" s="364"/>
      <c r="J629" s="238"/>
      <c r="K629" s="238"/>
      <c r="L629" s="238"/>
    </row>
    <row r="630" spans="1:12" ht="12.75" x14ac:dyDescent="0.2">
      <c r="A630" s="239" t="s">
        <v>822</v>
      </c>
      <c r="B630" s="239" t="s">
        <v>2915</v>
      </c>
      <c r="C630" s="240">
        <v>0.3</v>
      </c>
      <c r="D630" s="241">
        <v>0.80000001192092896</v>
      </c>
      <c r="E630" s="242">
        <v>2.2805437761079461</v>
      </c>
      <c r="F630" s="358">
        <f>ROUND(MUNR[[#This Row],[Vt 2020]],2)</f>
        <v>2.2799999999999998</v>
      </c>
      <c r="G630" s="358">
        <v>2.34</v>
      </c>
      <c r="H630" s="367">
        <v>2.93</v>
      </c>
      <c r="I630" s="364"/>
      <c r="J630" s="238"/>
      <c r="K630" s="238"/>
      <c r="L630" s="238"/>
    </row>
    <row r="631" spans="1:12" ht="12.75" x14ac:dyDescent="0.2">
      <c r="A631" s="239" t="s">
        <v>1285</v>
      </c>
      <c r="B631" s="243" t="s">
        <v>3263</v>
      </c>
      <c r="C631" s="240">
        <v>0.1</v>
      </c>
      <c r="D631" s="241">
        <v>0.80000001192092896</v>
      </c>
      <c r="E631" s="244">
        <v>8.9707875204420556E-2</v>
      </c>
      <c r="F631" s="358">
        <f>ROUND(MUNR[[#This Row],[Vt 2020]],2)</f>
        <v>0.09</v>
      </c>
      <c r="G631" s="358">
        <v>0.11</v>
      </c>
      <c r="H631" s="367">
        <v>0.11</v>
      </c>
      <c r="I631" s="364"/>
      <c r="J631" s="238"/>
      <c r="K631" s="238"/>
      <c r="L631" s="238"/>
    </row>
    <row r="632" spans="1:12" ht="12.75" x14ac:dyDescent="0.2">
      <c r="A632" s="239" t="s">
        <v>1427</v>
      </c>
      <c r="B632" s="239" t="s">
        <v>3226</v>
      </c>
      <c r="C632" s="240">
        <v>0.1</v>
      </c>
      <c r="D632" s="241">
        <v>0.80000001192092896</v>
      </c>
      <c r="E632" s="242">
        <v>2.0199272974374745E-2</v>
      </c>
      <c r="F632" s="358">
        <f>ROUND(MUNR[[#This Row],[Vt 2020]],2)</f>
        <v>0.02</v>
      </c>
      <c r="G632" s="358">
        <v>0.02</v>
      </c>
      <c r="H632" s="367">
        <v>0.02</v>
      </c>
      <c r="I632" s="364"/>
      <c r="J632" s="238"/>
      <c r="K632" s="238"/>
      <c r="L632" s="238"/>
    </row>
    <row r="633" spans="1:12" ht="12.75" x14ac:dyDescent="0.2">
      <c r="A633" s="239" t="s">
        <v>702</v>
      </c>
      <c r="B633" s="239" t="s">
        <v>2538</v>
      </c>
      <c r="C633" s="240">
        <v>2</v>
      </c>
      <c r="D633" s="241">
        <v>2</v>
      </c>
      <c r="E633" s="242">
        <v>17.136569739003392</v>
      </c>
      <c r="F633" s="358">
        <f>ROUND(MUNR[[#This Row],[Vt 2020]],2)</f>
        <v>17.14</v>
      </c>
      <c r="G633" s="358">
        <v>18.98</v>
      </c>
      <c r="H633" s="367">
        <v>21.09</v>
      </c>
      <c r="I633" s="364"/>
      <c r="J633" s="238"/>
      <c r="K633" s="238"/>
      <c r="L633" s="238"/>
    </row>
    <row r="634" spans="1:12" ht="12.75" x14ac:dyDescent="0.2">
      <c r="A634" s="239" t="s">
        <v>623</v>
      </c>
      <c r="B634" s="243" t="s">
        <v>2140</v>
      </c>
      <c r="C634" s="240">
        <v>1.2</v>
      </c>
      <c r="D634" s="241">
        <v>1.3999999761581421</v>
      </c>
      <c r="E634" s="244">
        <v>4.8128507745113804</v>
      </c>
      <c r="F634" s="358">
        <f>ROUND(MUNR[[#This Row],[Vt 2020]],2)</f>
        <v>4.8099999999999996</v>
      </c>
      <c r="G634" s="358">
        <v>5.49</v>
      </c>
      <c r="H634" s="367">
        <v>6.71</v>
      </c>
      <c r="I634" s="364"/>
      <c r="J634" s="238"/>
      <c r="K634" s="238"/>
      <c r="L634" s="238"/>
    </row>
    <row r="635" spans="1:12" ht="12.75" x14ac:dyDescent="0.2">
      <c r="A635" s="239" t="s">
        <v>1061</v>
      </c>
      <c r="B635" s="243" t="s">
        <v>2452</v>
      </c>
      <c r="C635" s="240">
        <v>0.3</v>
      </c>
      <c r="D635" s="241">
        <v>0.80000001192092896</v>
      </c>
      <c r="E635" s="244">
        <v>1.5247026595822426</v>
      </c>
      <c r="F635" s="358">
        <f>ROUND(MUNR[[#This Row],[Vt 2020]],2)</f>
        <v>1.52</v>
      </c>
      <c r="G635" s="358">
        <v>1.73</v>
      </c>
      <c r="H635" s="367">
        <v>1.88</v>
      </c>
      <c r="I635" s="364"/>
      <c r="J635" s="238"/>
      <c r="K635" s="238"/>
      <c r="L635" s="238"/>
    </row>
    <row r="636" spans="1:12" ht="12.75" x14ac:dyDescent="0.2">
      <c r="A636" s="239" t="s">
        <v>261</v>
      </c>
      <c r="B636" s="239" t="s">
        <v>3203</v>
      </c>
      <c r="C636" s="240">
        <v>0.1</v>
      </c>
      <c r="D636" s="241">
        <v>0.80000001192092896</v>
      </c>
      <c r="E636" s="242">
        <v>4.1403013707425904</v>
      </c>
      <c r="F636" s="358">
        <f>ROUND(MUNR[[#This Row],[Vt 2020]],2)</f>
        <v>4.1399999999999997</v>
      </c>
      <c r="G636" s="358">
        <v>5.37</v>
      </c>
      <c r="H636" s="367">
        <v>5.59</v>
      </c>
      <c r="I636" s="364"/>
      <c r="J636" s="238"/>
      <c r="K636" s="238"/>
      <c r="L636" s="238"/>
    </row>
    <row r="637" spans="1:12" ht="12.75" customHeight="1" x14ac:dyDescent="0.25">
      <c r="A637" s="362" t="s">
        <v>620</v>
      </c>
      <c r="B637" s="243" t="s">
        <v>2802</v>
      </c>
      <c r="C637" s="240">
        <v>1.2</v>
      </c>
      <c r="D637" s="241">
        <v>1.3999999761581421</v>
      </c>
      <c r="E637" s="244">
        <v>0.93724619149325339</v>
      </c>
      <c r="F637" s="358">
        <f>ROUND(MUNR[[#This Row],[Vt 2020]],2)</f>
        <v>0.94</v>
      </c>
      <c r="G637" s="358">
        <v>1.1200000000000001</v>
      </c>
      <c r="H637" s="367">
        <v>1.29</v>
      </c>
      <c r="I637" s="364"/>
      <c r="J637" s="238"/>
      <c r="K637" s="238"/>
      <c r="L637" s="238"/>
    </row>
    <row r="638" spans="1:12" ht="12.75" x14ac:dyDescent="0.2">
      <c r="A638" s="239" t="s">
        <v>527</v>
      </c>
      <c r="B638" s="239" t="s">
        <v>2801</v>
      </c>
      <c r="C638" s="240">
        <v>1.2</v>
      </c>
      <c r="D638" s="241">
        <v>1.3999999761581421</v>
      </c>
      <c r="E638" s="242">
        <v>0.93724619149325339</v>
      </c>
      <c r="F638" s="358">
        <f>ROUND(MUNR[[#This Row],[Vt 2020]],2)</f>
        <v>0.94</v>
      </c>
      <c r="G638" s="358">
        <v>1.1200000000000001</v>
      </c>
      <c r="H638" s="367">
        <v>1.29</v>
      </c>
      <c r="I638" s="364"/>
      <c r="J638" s="238"/>
      <c r="K638" s="238"/>
      <c r="L638" s="238"/>
    </row>
    <row r="639" spans="1:12" ht="12.75" x14ac:dyDescent="0.2">
      <c r="A639" s="239" t="s">
        <v>410</v>
      </c>
      <c r="B639" s="243" t="s">
        <v>2999</v>
      </c>
      <c r="C639" s="240">
        <v>1.6</v>
      </c>
      <c r="D639" s="241">
        <v>1.6000000238418579</v>
      </c>
      <c r="E639" s="244">
        <v>11.146427189847158</v>
      </c>
      <c r="F639" s="358">
        <f>ROUND(MUNR[[#This Row],[Vt 2020]],2)</f>
        <v>11.15</v>
      </c>
      <c r="G639" s="358">
        <v>14.11</v>
      </c>
      <c r="H639" s="367">
        <v>16.5</v>
      </c>
      <c r="I639" s="364"/>
      <c r="J639" s="238"/>
      <c r="K639" s="238"/>
      <c r="L639" s="238"/>
    </row>
    <row r="640" spans="1:12" ht="12.75" x14ac:dyDescent="0.2">
      <c r="A640" s="239" t="s">
        <v>1129</v>
      </c>
      <c r="B640" s="243" t="s">
        <v>2456</v>
      </c>
      <c r="C640" s="240">
        <v>0.3</v>
      </c>
      <c r="D640" s="241">
        <v>0.80000001192092896</v>
      </c>
      <c r="E640" s="244">
        <v>1.5247026595822426</v>
      </c>
      <c r="F640" s="358">
        <f>ROUND(MUNR[[#This Row],[Vt 2020]],2)</f>
        <v>1.52</v>
      </c>
      <c r="G640" s="358">
        <v>1.73</v>
      </c>
      <c r="H640" s="367">
        <v>1.88</v>
      </c>
      <c r="I640" s="364"/>
      <c r="J640" s="238"/>
      <c r="K640" s="238"/>
      <c r="L640" s="238"/>
    </row>
    <row r="641" spans="1:12" ht="12.75" x14ac:dyDescent="0.2">
      <c r="A641" s="239" t="s">
        <v>1213</v>
      </c>
      <c r="B641" s="243" t="s">
        <v>2125</v>
      </c>
      <c r="C641" s="240">
        <v>0.3</v>
      </c>
      <c r="D641" s="241">
        <v>0.80000001192092896</v>
      </c>
      <c r="E641" s="244">
        <v>0.2938152546075547</v>
      </c>
      <c r="F641" s="358">
        <f>ROUND(MUNR[[#This Row],[Vt 2020]],2)</f>
        <v>0.28999999999999998</v>
      </c>
      <c r="G641" s="358">
        <v>0.59</v>
      </c>
      <c r="H641" s="367">
        <v>1.33</v>
      </c>
      <c r="I641" s="364"/>
      <c r="J641" s="238"/>
      <c r="K641" s="238"/>
      <c r="L641" s="238"/>
    </row>
    <row r="642" spans="1:12" ht="12.75" customHeight="1" x14ac:dyDescent="0.2">
      <c r="A642" s="239" t="s">
        <v>1015</v>
      </c>
      <c r="B642" s="239" t="s">
        <v>2425</v>
      </c>
      <c r="C642" s="240">
        <v>0.3</v>
      </c>
      <c r="D642" s="241">
        <v>0.80000001192092896</v>
      </c>
      <c r="E642" s="242">
        <v>0.13623203110458548</v>
      </c>
      <c r="F642" s="358">
        <f>ROUND(MUNR[[#This Row],[Vt 2020]],2)</f>
        <v>0.14000000000000001</v>
      </c>
      <c r="G642" s="358">
        <v>0.16</v>
      </c>
      <c r="H642" s="367">
        <v>0.27</v>
      </c>
      <c r="I642" s="364"/>
      <c r="J642" s="238"/>
      <c r="K642" s="238"/>
      <c r="L642" s="238"/>
    </row>
    <row r="643" spans="1:12" ht="12.75" x14ac:dyDescent="0.2">
      <c r="A643" s="239" t="s">
        <v>936</v>
      </c>
      <c r="B643" s="243" t="s">
        <v>2681</v>
      </c>
      <c r="C643" s="240">
        <v>0.3</v>
      </c>
      <c r="D643" s="241">
        <v>0.80000001192092896</v>
      </c>
      <c r="E643" s="244">
        <v>2.2748394923516737</v>
      </c>
      <c r="F643" s="358">
        <f>ROUND(MUNR[[#This Row],[Vt 2020]],2)</f>
        <v>2.27</v>
      </c>
      <c r="G643" s="358">
        <v>2.5099999999999998</v>
      </c>
      <c r="H643" s="367">
        <v>2.87</v>
      </c>
      <c r="I643" s="364"/>
      <c r="J643" s="238"/>
      <c r="K643" s="238"/>
      <c r="L643" s="238"/>
    </row>
    <row r="644" spans="1:12" ht="12.75" x14ac:dyDescent="0.2">
      <c r="A644" s="239" t="s">
        <v>749</v>
      </c>
      <c r="B644" s="239" t="s">
        <v>2135</v>
      </c>
      <c r="C644" s="240">
        <v>0.3</v>
      </c>
      <c r="D644" s="241">
        <v>0.80000001192092896</v>
      </c>
      <c r="E644" s="242">
        <v>1.7879831532416797</v>
      </c>
      <c r="F644" s="358">
        <f>ROUND(MUNR[[#This Row],[Vt 2020]],2)</f>
        <v>1.79</v>
      </c>
      <c r="G644" s="358">
        <v>1.69</v>
      </c>
      <c r="H644" s="367">
        <v>2.19</v>
      </c>
      <c r="I644" s="364"/>
      <c r="J644" s="238"/>
      <c r="K644" s="238"/>
      <c r="L644" s="238"/>
    </row>
    <row r="645" spans="1:12" ht="12.75" x14ac:dyDescent="0.2">
      <c r="A645" s="239" t="s">
        <v>362</v>
      </c>
      <c r="B645" s="243" t="s">
        <v>227</v>
      </c>
      <c r="C645" s="240">
        <v>1.6</v>
      </c>
      <c r="D645" s="241">
        <v>1.6000000238418579</v>
      </c>
      <c r="E645" s="244">
        <v>6.1028930605796274</v>
      </c>
      <c r="F645" s="358">
        <f>ROUND(MUNR[[#This Row],[Vt 2020]],2)</f>
        <v>6.1</v>
      </c>
      <c r="G645" s="358">
        <v>6.17</v>
      </c>
      <c r="H645" s="367">
        <v>6.27</v>
      </c>
      <c r="I645" s="364"/>
      <c r="J645" s="238"/>
      <c r="K645" s="238"/>
      <c r="L645" s="238"/>
    </row>
    <row r="646" spans="1:12" ht="12.75" x14ac:dyDescent="0.2">
      <c r="A646" s="239" t="s">
        <v>388</v>
      </c>
      <c r="B646" s="243" t="s">
        <v>3118</v>
      </c>
      <c r="C646" s="240">
        <v>0.3</v>
      </c>
      <c r="D646" s="241">
        <v>0.80000001192092896</v>
      </c>
      <c r="E646" s="244">
        <v>1.3091647495098744</v>
      </c>
      <c r="F646" s="358">
        <f>ROUND(MUNR[[#This Row],[Vt 2020]],2)</f>
        <v>1.31</v>
      </c>
      <c r="G646" s="358">
        <v>1.55</v>
      </c>
      <c r="H646" s="367">
        <v>1.86</v>
      </c>
      <c r="I646" s="364"/>
      <c r="J646" s="238"/>
      <c r="K646" s="238"/>
      <c r="L646" s="238"/>
    </row>
    <row r="647" spans="1:12" ht="12.75" x14ac:dyDescent="0.2">
      <c r="A647" s="239" t="s">
        <v>742</v>
      </c>
      <c r="B647" s="243" t="s">
        <v>2343</v>
      </c>
      <c r="C647" s="240">
        <v>0.3</v>
      </c>
      <c r="D647" s="241">
        <v>0.80000001192092896</v>
      </c>
      <c r="E647" s="244">
        <v>1.3677474400727085</v>
      </c>
      <c r="F647" s="358">
        <f>ROUND(MUNR[[#This Row],[Vt 2020]],2)</f>
        <v>1.37</v>
      </c>
      <c r="G647" s="358">
        <v>1.43</v>
      </c>
      <c r="H647" s="367">
        <v>1.63</v>
      </c>
      <c r="I647" s="364"/>
      <c r="J647" s="238"/>
      <c r="K647" s="238"/>
      <c r="L647" s="238"/>
    </row>
    <row r="648" spans="1:12" ht="12.75" x14ac:dyDescent="0.2">
      <c r="A648" s="239" t="s">
        <v>1036</v>
      </c>
      <c r="B648" s="243" t="s">
        <v>2353</v>
      </c>
      <c r="C648" s="240">
        <v>0.3</v>
      </c>
      <c r="D648" s="241">
        <v>0.80000001192092896</v>
      </c>
      <c r="E648" s="244">
        <v>2.9638858328384154</v>
      </c>
      <c r="F648" s="358">
        <f>ROUND(MUNR[[#This Row],[Vt 2020]],2)</f>
        <v>2.96</v>
      </c>
      <c r="G648" s="358">
        <v>3.49</v>
      </c>
      <c r="H648" s="367">
        <v>4.4800000000000004</v>
      </c>
      <c r="I648" s="364"/>
      <c r="J648" s="238"/>
      <c r="K648" s="238"/>
      <c r="L648" s="238"/>
    </row>
    <row r="649" spans="1:12" ht="12.75" x14ac:dyDescent="0.2">
      <c r="A649" s="239" t="s">
        <v>705</v>
      </c>
      <c r="B649" s="239" t="s">
        <v>2268</v>
      </c>
      <c r="C649" s="240">
        <v>0.3</v>
      </c>
      <c r="D649" s="241">
        <v>0.80000001192092896</v>
      </c>
      <c r="E649" s="242">
        <v>2.0165994168575359</v>
      </c>
      <c r="F649" s="358">
        <f>ROUND(MUNR[[#This Row],[Vt 2020]],2)</f>
        <v>2.02</v>
      </c>
      <c r="G649" s="358">
        <v>2.46</v>
      </c>
      <c r="H649" s="367">
        <v>3.22</v>
      </c>
      <c r="I649" s="364"/>
      <c r="J649" s="238"/>
      <c r="K649" s="238"/>
      <c r="L649" s="238"/>
    </row>
    <row r="650" spans="1:12" ht="12.75" x14ac:dyDescent="0.2">
      <c r="A650" s="239" t="s">
        <v>499</v>
      </c>
      <c r="B650" s="239" t="s">
        <v>2819</v>
      </c>
      <c r="C650" s="240">
        <v>0.3</v>
      </c>
      <c r="D650" s="241">
        <v>0.80000001192092896</v>
      </c>
      <c r="E650" s="242">
        <v>0.8070151225144947</v>
      </c>
      <c r="F650" s="358">
        <f>ROUND(MUNR[[#This Row],[Vt 2020]],2)</f>
        <v>0.81</v>
      </c>
      <c r="G650" s="358">
        <v>0.68</v>
      </c>
      <c r="H650" s="367">
        <v>0.86</v>
      </c>
      <c r="I650" s="364"/>
      <c r="J650" s="238"/>
      <c r="K650" s="238"/>
      <c r="L650" s="238"/>
    </row>
    <row r="651" spans="1:12" ht="12.75" x14ac:dyDescent="0.2">
      <c r="A651" s="239" t="s">
        <v>1013</v>
      </c>
      <c r="B651" s="243" t="s">
        <v>2679</v>
      </c>
      <c r="C651" s="240">
        <v>0.3</v>
      </c>
      <c r="D651" s="241">
        <v>0.80000001192092896</v>
      </c>
      <c r="E651" s="244">
        <v>2.2748394923516737</v>
      </c>
      <c r="F651" s="358">
        <f>ROUND(MUNR[[#This Row],[Vt 2020]],2)</f>
        <v>2.27</v>
      </c>
      <c r="G651" s="358">
        <v>2.5099999999999998</v>
      </c>
      <c r="H651" s="367">
        <v>2.87</v>
      </c>
      <c r="I651" s="364"/>
      <c r="J651" s="238"/>
      <c r="K651" s="238"/>
      <c r="L651" s="238"/>
    </row>
    <row r="652" spans="1:12" ht="12.75" x14ac:dyDescent="0.2">
      <c r="A652" s="239" t="s">
        <v>768</v>
      </c>
      <c r="B652" s="243" t="s">
        <v>3187</v>
      </c>
      <c r="C652" s="240">
        <v>1</v>
      </c>
      <c r="D652" s="241">
        <v>1</v>
      </c>
      <c r="E652" s="244">
        <v>8.4501052997836403</v>
      </c>
      <c r="F652" s="358">
        <f>ROUND(MUNR[[#This Row],[Vt 2020]],2)</f>
        <v>8.4499999999999993</v>
      </c>
      <c r="G652" s="358">
        <v>8.26</v>
      </c>
      <c r="H652" s="367">
        <v>9.83</v>
      </c>
      <c r="I652" s="364"/>
      <c r="J652" s="238"/>
      <c r="K652" s="238"/>
      <c r="L652" s="238"/>
    </row>
    <row r="653" spans="1:12" ht="12.75" x14ac:dyDescent="0.2">
      <c r="A653" s="239" t="s">
        <v>435</v>
      </c>
      <c r="B653" s="239" t="s">
        <v>2949</v>
      </c>
      <c r="C653" s="240">
        <v>1.2</v>
      </c>
      <c r="D653" s="241">
        <v>1.3999999761581421</v>
      </c>
      <c r="E653" s="242">
        <v>7.0501391442053754</v>
      </c>
      <c r="F653" s="358">
        <f>ROUND(MUNR[[#This Row],[Vt 2020]],2)</f>
        <v>7.05</v>
      </c>
      <c r="G653" s="358">
        <v>7.23</v>
      </c>
      <c r="H653" s="367">
        <v>9.8000000000000007</v>
      </c>
      <c r="I653" s="364"/>
      <c r="J653" s="238"/>
      <c r="K653" s="238"/>
      <c r="L653" s="238"/>
    </row>
    <row r="654" spans="1:12" ht="12.75" x14ac:dyDescent="0.2">
      <c r="A654" s="239" t="s">
        <v>838</v>
      </c>
      <c r="B654" s="243" t="s">
        <v>2130</v>
      </c>
      <c r="C654" s="240">
        <v>0.3</v>
      </c>
      <c r="D654" s="241">
        <v>0.80000001192092896</v>
      </c>
      <c r="E654" s="244">
        <v>1.7879831532416797</v>
      </c>
      <c r="F654" s="358">
        <f>ROUND(MUNR[[#This Row],[Vt 2020]],2)</f>
        <v>1.79</v>
      </c>
      <c r="G654" s="358">
        <v>1.69</v>
      </c>
      <c r="H654" s="367">
        <v>2.19</v>
      </c>
      <c r="I654" s="364"/>
      <c r="J654" s="238"/>
      <c r="K654" s="238"/>
      <c r="L654" s="238"/>
    </row>
    <row r="655" spans="1:12" ht="12.75" x14ac:dyDescent="0.2">
      <c r="A655" s="239" t="s">
        <v>1536</v>
      </c>
      <c r="B655" s="243" t="s">
        <v>2495</v>
      </c>
      <c r="C655" s="240">
        <v>0.3</v>
      </c>
      <c r="D655" s="241">
        <v>0.80000001192092896</v>
      </c>
      <c r="E655" s="244">
        <v>1.4355207293827554</v>
      </c>
      <c r="F655" s="358">
        <f>ROUND(MUNR[[#This Row],[Vt 2020]],2)</f>
        <v>1.44</v>
      </c>
      <c r="G655" s="358">
        <v>1.67</v>
      </c>
      <c r="H655" s="367">
        <v>2.13</v>
      </c>
      <c r="I655" s="364"/>
      <c r="J655" s="238"/>
      <c r="K655" s="238"/>
      <c r="L655" s="238"/>
    </row>
    <row r="656" spans="1:12" ht="12.75" x14ac:dyDescent="0.2">
      <c r="A656" s="239" t="s">
        <v>1194</v>
      </c>
      <c r="B656" s="243" t="s">
        <v>2473</v>
      </c>
      <c r="C656" s="240">
        <v>0.3</v>
      </c>
      <c r="D656" s="241">
        <v>0.80000001192092896</v>
      </c>
      <c r="E656" s="244">
        <v>3.6013776932655941</v>
      </c>
      <c r="F656" s="358">
        <f>ROUND(MUNR[[#This Row],[Vt 2020]],2)</f>
        <v>3.6</v>
      </c>
      <c r="G656" s="358">
        <v>7.37</v>
      </c>
      <c r="H656" s="367">
        <v>8.59</v>
      </c>
      <c r="I656" s="364"/>
      <c r="J656" s="238"/>
      <c r="K656" s="238"/>
      <c r="L656" s="238"/>
    </row>
    <row r="657" spans="1:12" ht="12.75" x14ac:dyDescent="0.2">
      <c r="A657" s="239" t="s">
        <v>845</v>
      </c>
      <c r="B657" s="243" t="s">
        <v>2974</v>
      </c>
      <c r="C657" s="240">
        <v>1</v>
      </c>
      <c r="D657" s="241">
        <v>1</v>
      </c>
      <c r="E657" s="244">
        <v>4.6463140460971646</v>
      </c>
      <c r="F657" s="358">
        <f>ROUND(MUNR[[#This Row],[Vt 2020]],2)</f>
        <v>4.6500000000000004</v>
      </c>
      <c r="G657" s="358">
        <v>4.59</v>
      </c>
      <c r="H657" s="367">
        <v>6.07</v>
      </c>
      <c r="I657" s="364"/>
      <c r="J657" s="238"/>
      <c r="K657" s="238"/>
      <c r="L657" s="238"/>
    </row>
    <row r="658" spans="1:12" ht="12.75" x14ac:dyDescent="0.2">
      <c r="A658" s="239" t="s">
        <v>716</v>
      </c>
      <c r="B658" s="243" t="s">
        <v>2527</v>
      </c>
      <c r="C658" s="240">
        <v>1.6</v>
      </c>
      <c r="D658" s="241">
        <v>1.6000000238418579</v>
      </c>
      <c r="E658" s="244">
        <v>18.887491467493561</v>
      </c>
      <c r="F658" s="358">
        <f>ROUND(MUNR[[#This Row],[Vt 2020]],2)</f>
        <v>18.89</v>
      </c>
      <c r="G658" s="358">
        <v>22.71</v>
      </c>
      <c r="H658" s="367">
        <v>28.13</v>
      </c>
      <c r="I658" s="364"/>
      <c r="J658" s="238"/>
      <c r="K658" s="238"/>
      <c r="L658" s="238"/>
    </row>
    <row r="659" spans="1:12" ht="12.75" x14ac:dyDescent="0.2">
      <c r="A659" s="239" t="s">
        <v>837</v>
      </c>
      <c r="B659" s="239" t="s">
        <v>2987</v>
      </c>
      <c r="C659" s="240">
        <v>0.3</v>
      </c>
      <c r="D659" s="241">
        <v>0.80000001192092896</v>
      </c>
      <c r="E659" s="242">
        <v>0.45491142361788206</v>
      </c>
      <c r="F659" s="358">
        <f>ROUND(MUNR[[#This Row],[Vt 2020]],2)</f>
        <v>0.45</v>
      </c>
      <c r="G659" s="358">
        <v>0.52</v>
      </c>
      <c r="H659" s="367">
        <v>0.62</v>
      </c>
      <c r="I659" s="364"/>
      <c r="J659" s="238"/>
      <c r="K659" s="238"/>
      <c r="L659" s="238"/>
    </row>
    <row r="660" spans="1:12" ht="12.75" x14ac:dyDescent="0.2">
      <c r="A660" s="239" t="s">
        <v>1187</v>
      </c>
      <c r="B660" s="239" t="s">
        <v>2446</v>
      </c>
      <c r="C660" s="240">
        <v>0.3</v>
      </c>
      <c r="D660" s="241">
        <v>0.80000001192092896</v>
      </c>
      <c r="E660" s="242">
        <v>1.5247026595822426</v>
      </c>
      <c r="F660" s="358">
        <f>ROUND(MUNR[[#This Row],[Vt 2020]],2)</f>
        <v>1.52</v>
      </c>
      <c r="G660" s="358">
        <v>1.73</v>
      </c>
      <c r="H660" s="367">
        <v>1.88</v>
      </c>
      <c r="I660" s="364"/>
      <c r="J660" s="238"/>
      <c r="K660" s="238"/>
      <c r="L660" s="238"/>
    </row>
    <row r="661" spans="1:12" ht="12.75" x14ac:dyDescent="0.2">
      <c r="A661" s="239" t="s">
        <v>320</v>
      </c>
      <c r="B661" s="239" t="s">
        <v>2176</v>
      </c>
      <c r="C661" s="240">
        <v>1</v>
      </c>
      <c r="D661" s="241">
        <v>1</v>
      </c>
      <c r="E661" s="242">
        <v>4.6211812983071736</v>
      </c>
      <c r="F661" s="358">
        <f>ROUND(MUNR[[#This Row],[Vt 2020]],2)</f>
        <v>4.62</v>
      </c>
      <c r="G661" s="358">
        <v>5.81</v>
      </c>
      <c r="H661" s="367">
        <v>6.76</v>
      </c>
      <c r="I661" s="364"/>
      <c r="J661" s="238"/>
      <c r="K661" s="238"/>
      <c r="L661" s="238"/>
    </row>
    <row r="662" spans="1:12" ht="12.75" x14ac:dyDescent="0.2">
      <c r="A662" s="239" t="s">
        <v>1262</v>
      </c>
      <c r="B662" s="239" t="s">
        <v>2120</v>
      </c>
      <c r="C662" s="240">
        <v>0.3</v>
      </c>
      <c r="D662" s="241">
        <v>0.80000001192092896</v>
      </c>
      <c r="E662" s="242">
        <v>0.2938152546075547</v>
      </c>
      <c r="F662" s="358">
        <f>ROUND(MUNR[[#This Row],[Vt 2020]],2)</f>
        <v>0.28999999999999998</v>
      </c>
      <c r="G662" s="358">
        <v>0.59</v>
      </c>
      <c r="H662" s="367">
        <v>1.33</v>
      </c>
      <c r="I662" s="364"/>
      <c r="J662" s="238"/>
      <c r="K662" s="238"/>
      <c r="L662" s="238"/>
    </row>
    <row r="663" spans="1:12" ht="12.75" x14ac:dyDescent="0.2">
      <c r="A663" s="239" t="s">
        <v>618</v>
      </c>
      <c r="B663" s="239" t="s">
        <v>2299</v>
      </c>
      <c r="C663" s="240">
        <v>0.3</v>
      </c>
      <c r="D663" s="241">
        <v>0.80000001192092896</v>
      </c>
      <c r="E663" s="242">
        <v>0.50397845850245371</v>
      </c>
      <c r="F663" s="358">
        <f>ROUND(MUNR[[#This Row],[Vt 2020]],2)</f>
        <v>0.5</v>
      </c>
      <c r="G663" s="358">
        <v>0.56000000000000005</v>
      </c>
      <c r="H663" s="367">
        <v>0.76</v>
      </c>
      <c r="I663" s="364"/>
      <c r="J663" s="238"/>
      <c r="K663" s="238"/>
      <c r="L663" s="238"/>
    </row>
    <row r="664" spans="1:12" ht="12.75" x14ac:dyDescent="0.2">
      <c r="A664" s="239" t="s">
        <v>392</v>
      </c>
      <c r="B664" s="243" t="s">
        <v>2463</v>
      </c>
      <c r="C664" s="240">
        <v>0.3</v>
      </c>
      <c r="D664" s="241">
        <v>0.80000001192092896</v>
      </c>
      <c r="E664" s="244">
        <v>3.6734230962593073</v>
      </c>
      <c r="F664" s="358">
        <f>ROUND(MUNR[[#This Row],[Vt 2020]],2)</f>
        <v>3.67</v>
      </c>
      <c r="G664" s="358">
        <v>4.21</v>
      </c>
      <c r="H664" s="367">
        <v>4.99</v>
      </c>
      <c r="I664" s="364"/>
      <c r="J664" s="238"/>
      <c r="K664" s="238"/>
      <c r="L664" s="238"/>
    </row>
    <row r="665" spans="1:12" ht="12.75" x14ac:dyDescent="0.2">
      <c r="A665" s="239" t="s">
        <v>1095</v>
      </c>
      <c r="B665" s="239" t="s">
        <v>2253</v>
      </c>
      <c r="C665" s="240">
        <v>0.3</v>
      </c>
      <c r="D665" s="241">
        <v>0.80000001192092896</v>
      </c>
      <c r="E665" s="242">
        <v>0.46503782771360391</v>
      </c>
      <c r="F665" s="358">
        <f>ROUND(MUNR[[#This Row],[Vt 2020]],2)</f>
        <v>0.47</v>
      </c>
      <c r="G665" s="358">
        <v>0.84</v>
      </c>
      <c r="H665" s="367">
        <v>1.37</v>
      </c>
      <c r="I665" s="364"/>
      <c r="J665" s="238"/>
      <c r="K665" s="238"/>
      <c r="L665" s="238"/>
    </row>
    <row r="666" spans="1:12" ht="12.75" x14ac:dyDescent="0.2">
      <c r="A666" s="239" t="s">
        <v>505</v>
      </c>
      <c r="B666" s="243" t="s">
        <v>3001</v>
      </c>
      <c r="C666" s="240">
        <v>1.6</v>
      </c>
      <c r="D666" s="241">
        <v>1.6000000238418579</v>
      </c>
      <c r="E666" s="244">
        <v>11.146427189847158</v>
      </c>
      <c r="F666" s="358">
        <f>ROUND(MUNR[[#This Row],[Vt 2020]],2)</f>
        <v>11.15</v>
      </c>
      <c r="G666" s="358">
        <v>14.11</v>
      </c>
      <c r="H666" s="367">
        <v>16.5</v>
      </c>
      <c r="I666" s="364"/>
      <c r="J666" s="238"/>
      <c r="K666" s="238"/>
      <c r="L666" s="238"/>
    </row>
    <row r="667" spans="1:12" ht="12.75" x14ac:dyDescent="0.2">
      <c r="A667" s="239" t="s">
        <v>1414</v>
      </c>
      <c r="B667" s="243" t="s">
        <v>2543</v>
      </c>
      <c r="C667" s="240">
        <v>0.3</v>
      </c>
      <c r="D667" s="241">
        <v>0.80000001192092896</v>
      </c>
      <c r="E667" s="244">
        <v>0.1716236823885747</v>
      </c>
      <c r="F667" s="358">
        <f>ROUND(MUNR[[#This Row],[Vt 2020]],2)</f>
        <v>0.17</v>
      </c>
      <c r="G667" s="358">
        <v>0.2</v>
      </c>
      <c r="H667" s="367">
        <v>0.26</v>
      </c>
      <c r="I667" s="364"/>
      <c r="J667" s="238"/>
      <c r="K667" s="238"/>
      <c r="L667" s="238"/>
    </row>
    <row r="668" spans="1:12" ht="12.75" x14ac:dyDescent="0.2">
      <c r="A668" s="239" t="s">
        <v>534</v>
      </c>
      <c r="B668" s="243" t="s">
        <v>2438</v>
      </c>
      <c r="C668" s="240">
        <v>1.6</v>
      </c>
      <c r="D668" s="241">
        <v>1.6000000238418579</v>
      </c>
      <c r="E668" s="244">
        <v>10.874166564586989</v>
      </c>
      <c r="F668" s="358">
        <f>ROUND(MUNR[[#This Row],[Vt 2020]],2)</f>
        <v>10.87</v>
      </c>
      <c r="G668" s="358">
        <v>12.29</v>
      </c>
      <c r="H668" s="367">
        <v>15.13</v>
      </c>
      <c r="I668" s="364"/>
      <c r="J668" s="238"/>
      <c r="K668" s="238"/>
      <c r="L668" s="238"/>
    </row>
    <row r="669" spans="1:12" ht="12.75" x14ac:dyDescent="0.2">
      <c r="A669" s="239" t="s">
        <v>1124</v>
      </c>
      <c r="B669" s="243" t="s">
        <v>2394</v>
      </c>
      <c r="C669" s="240">
        <v>0.3</v>
      </c>
      <c r="D669" s="241">
        <v>0.80000001192092896</v>
      </c>
      <c r="E669" s="244">
        <v>1.1991551297202205</v>
      </c>
      <c r="F669" s="358">
        <f>ROUND(MUNR[[#This Row],[Vt 2020]],2)</f>
        <v>1.2</v>
      </c>
      <c r="G669" s="358">
        <v>1.46</v>
      </c>
      <c r="H669" s="367">
        <v>1.72</v>
      </c>
      <c r="I669" s="364"/>
      <c r="J669" s="238"/>
      <c r="K669" s="238"/>
      <c r="L669" s="238"/>
    </row>
    <row r="670" spans="1:12" ht="12.75" x14ac:dyDescent="0.2">
      <c r="A670" s="239" t="s">
        <v>698</v>
      </c>
      <c r="B670" s="243" t="s">
        <v>2315</v>
      </c>
      <c r="C670" s="240">
        <v>1.6</v>
      </c>
      <c r="D670" s="241">
        <v>1.6000000238418579</v>
      </c>
      <c r="E670" s="244">
        <v>4.9572649756166287</v>
      </c>
      <c r="F670" s="358">
        <f>ROUND(MUNR[[#This Row],[Vt 2020]],2)</f>
        <v>4.96</v>
      </c>
      <c r="G670" s="358">
        <v>5.08</v>
      </c>
      <c r="H670" s="367">
        <v>6.19</v>
      </c>
      <c r="I670" s="364"/>
      <c r="J670" s="238"/>
      <c r="K670" s="238"/>
      <c r="L670" s="238"/>
    </row>
    <row r="671" spans="1:12" ht="12.75" x14ac:dyDescent="0.2">
      <c r="A671" s="239" t="s">
        <v>652</v>
      </c>
      <c r="B671" s="239" t="s">
        <v>2815</v>
      </c>
      <c r="C671" s="240">
        <v>0.3</v>
      </c>
      <c r="D671" s="241">
        <v>0.80000001192092896</v>
      </c>
      <c r="E671" s="242">
        <v>2.7708763150235121</v>
      </c>
      <c r="F671" s="358">
        <f>ROUND(MUNR[[#This Row],[Vt 2020]],2)</f>
        <v>2.77</v>
      </c>
      <c r="G671" s="358">
        <v>2.72</v>
      </c>
      <c r="H671" s="367">
        <v>2.92</v>
      </c>
      <c r="I671" s="364"/>
      <c r="J671" s="238"/>
      <c r="K671" s="238"/>
      <c r="L671" s="238"/>
    </row>
    <row r="672" spans="1:12" ht="12.75" x14ac:dyDescent="0.2">
      <c r="A672" s="239" t="s">
        <v>1498</v>
      </c>
      <c r="B672" s="239" t="s">
        <v>2419</v>
      </c>
      <c r="C672" s="240">
        <v>0.3</v>
      </c>
      <c r="D672" s="241">
        <v>0.80000001192092896</v>
      </c>
      <c r="E672" s="242">
        <v>0.52965556004200653</v>
      </c>
      <c r="F672" s="358">
        <f>ROUND(MUNR[[#This Row],[Vt 2020]],2)</f>
        <v>0.53</v>
      </c>
      <c r="G672" s="358">
        <v>0.63</v>
      </c>
      <c r="H672" s="367">
        <v>0.82</v>
      </c>
      <c r="I672" s="364"/>
      <c r="J672" s="238"/>
      <c r="K672" s="238"/>
      <c r="L672" s="238"/>
    </row>
    <row r="673" spans="1:12" ht="12.75" x14ac:dyDescent="0.2">
      <c r="A673" s="239" t="s">
        <v>958</v>
      </c>
      <c r="B673" s="239" t="s">
        <v>2640</v>
      </c>
      <c r="C673" s="240">
        <v>0.3</v>
      </c>
      <c r="D673" s="241">
        <v>0.80000001192092896</v>
      </c>
      <c r="E673" s="242">
        <v>0.7213294236925154</v>
      </c>
      <c r="F673" s="358">
        <f>ROUND(MUNR[[#This Row],[Vt 2020]],2)</f>
        <v>0.72</v>
      </c>
      <c r="G673" s="358">
        <v>0.89</v>
      </c>
      <c r="H673" s="367">
        <v>1.1499999999999999</v>
      </c>
      <c r="I673" s="364"/>
      <c r="J673" s="238"/>
      <c r="K673" s="238"/>
      <c r="L673" s="238"/>
    </row>
    <row r="674" spans="1:12" ht="12.75" x14ac:dyDescent="0.2">
      <c r="A674" s="239" t="s">
        <v>919</v>
      </c>
      <c r="B674" s="243" t="s">
        <v>2988</v>
      </c>
      <c r="C674" s="240">
        <v>0.3</v>
      </c>
      <c r="D674" s="241">
        <v>0.80000001192092896</v>
      </c>
      <c r="E674" s="244">
        <v>0.45491142361788206</v>
      </c>
      <c r="F674" s="358">
        <f>ROUND(MUNR[[#This Row],[Vt 2020]],2)</f>
        <v>0.45</v>
      </c>
      <c r="G674" s="358">
        <v>0.52</v>
      </c>
      <c r="H674" s="367">
        <v>0.62</v>
      </c>
      <c r="I674" s="364"/>
      <c r="J674" s="238"/>
      <c r="K674" s="238"/>
      <c r="L674" s="238"/>
    </row>
    <row r="675" spans="1:12" ht="12.75" x14ac:dyDescent="0.2">
      <c r="A675" s="239" t="s">
        <v>1307</v>
      </c>
      <c r="B675" s="239" t="s">
        <v>2118</v>
      </c>
      <c r="C675" s="240">
        <v>0.3</v>
      </c>
      <c r="D675" s="241">
        <v>0.80000001192092896</v>
      </c>
      <c r="E675" s="242">
        <v>0.2938152546075547</v>
      </c>
      <c r="F675" s="358">
        <f>ROUND(MUNR[[#This Row],[Vt 2020]],2)</f>
        <v>0.28999999999999998</v>
      </c>
      <c r="G675" s="358">
        <v>0.59</v>
      </c>
      <c r="H675" s="367">
        <v>1.33</v>
      </c>
      <c r="I675" s="364"/>
      <c r="J675" s="238"/>
      <c r="K675" s="238"/>
      <c r="L675" s="238"/>
    </row>
    <row r="676" spans="1:12" ht="12.75" x14ac:dyDescent="0.2">
      <c r="A676" s="239" t="s">
        <v>904</v>
      </c>
      <c r="B676" s="243" t="s">
        <v>2912</v>
      </c>
      <c r="C676" s="240">
        <v>0.3</v>
      </c>
      <c r="D676" s="241">
        <v>0.80000001192092896</v>
      </c>
      <c r="E676" s="244">
        <v>2.2805437761079461</v>
      </c>
      <c r="F676" s="358">
        <f>ROUND(MUNR[[#This Row],[Vt 2020]],2)</f>
        <v>2.2799999999999998</v>
      </c>
      <c r="G676" s="358">
        <v>2.34</v>
      </c>
      <c r="H676" s="367">
        <v>2.93</v>
      </c>
      <c r="I676" s="364"/>
      <c r="J676" s="238"/>
      <c r="K676" s="238"/>
      <c r="L676" s="238"/>
    </row>
    <row r="677" spans="1:12" ht="12.75" x14ac:dyDescent="0.2">
      <c r="A677" s="239" t="s">
        <v>1171</v>
      </c>
      <c r="B677" s="243" t="s">
        <v>3061</v>
      </c>
      <c r="C677" s="240">
        <v>1</v>
      </c>
      <c r="D677" s="241">
        <v>1</v>
      </c>
      <c r="E677" s="244">
        <v>5.2167846076193083</v>
      </c>
      <c r="F677" s="358">
        <f>ROUND(MUNR[[#This Row],[Vt 2020]],2)</f>
        <v>5.22</v>
      </c>
      <c r="G677" s="358">
        <v>3.4</v>
      </c>
      <c r="H677" s="367">
        <v>4.2699999999999996</v>
      </c>
      <c r="I677" s="364"/>
      <c r="J677" s="238"/>
      <c r="K677" s="238"/>
      <c r="L677" s="238"/>
    </row>
    <row r="678" spans="1:12" ht="12.75" x14ac:dyDescent="0.2">
      <c r="A678" s="239" t="s">
        <v>762</v>
      </c>
      <c r="B678" s="243" t="s">
        <v>2597</v>
      </c>
      <c r="C678" s="240">
        <v>1</v>
      </c>
      <c r="D678" s="241">
        <v>1</v>
      </c>
      <c r="E678" s="244">
        <v>6.0765590252644088</v>
      </c>
      <c r="F678" s="358">
        <f>ROUND(MUNR[[#This Row],[Vt 2020]],2)</f>
        <v>6.08</v>
      </c>
      <c r="G678" s="358">
        <v>6.43</v>
      </c>
      <c r="H678" s="367">
        <v>7.5</v>
      </c>
      <c r="I678" s="364"/>
      <c r="J678" s="238"/>
      <c r="K678" s="238"/>
      <c r="L678" s="238"/>
    </row>
    <row r="679" spans="1:12" ht="12.75" x14ac:dyDescent="0.2">
      <c r="A679" s="239" t="s">
        <v>761</v>
      </c>
      <c r="B679" s="239" t="s">
        <v>3114</v>
      </c>
      <c r="C679" s="240">
        <v>0.3</v>
      </c>
      <c r="D679" s="241">
        <v>0.80000001192092896</v>
      </c>
      <c r="E679" s="242">
        <v>1.9545410523261364</v>
      </c>
      <c r="F679" s="358">
        <f>ROUND(MUNR[[#This Row],[Vt 2020]],2)</f>
        <v>1.95</v>
      </c>
      <c r="G679" s="358">
        <v>2</v>
      </c>
      <c r="H679" s="367">
        <v>2.1</v>
      </c>
      <c r="I679" s="364"/>
      <c r="J679" s="238"/>
      <c r="K679" s="238"/>
      <c r="L679" s="238"/>
    </row>
    <row r="680" spans="1:12" ht="12.75" x14ac:dyDescent="0.2">
      <c r="A680" s="239" t="s">
        <v>856</v>
      </c>
      <c r="B680" s="239" t="s">
        <v>3192</v>
      </c>
      <c r="C680" s="240">
        <v>1</v>
      </c>
      <c r="D680" s="241">
        <v>1</v>
      </c>
      <c r="E680" s="242">
        <v>8.4501052997836403</v>
      </c>
      <c r="F680" s="358">
        <f>ROUND(MUNR[[#This Row],[Vt 2020]],2)</f>
        <v>8.4499999999999993</v>
      </c>
      <c r="G680" s="358">
        <v>8.26</v>
      </c>
      <c r="H680" s="367">
        <v>9.83</v>
      </c>
      <c r="I680" s="364"/>
      <c r="J680" s="238"/>
      <c r="K680" s="238"/>
      <c r="L680" s="238"/>
    </row>
    <row r="681" spans="1:12" ht="12.75" x14ac:dyDescent="0.2">
      <c r="A681" s="239" t="s">
        <v>892</v>
      </c>
      <c r="B681" s="239" t="s">
        <v>2164</v>
      </c>
      <c r="C681" s="240">
        <v>1.6</v>
      </c>
      <c r="D681" s="241">
        <v>1.6000000238418579</v>
      </c>
      <c r="E681" s="242">
        <v>13.520871964100486</v>
      </c>
      <c r="F681" s="358">
        <f>ROUND(MUNR[[#This Row],[Vt 2020]],2)</f>
        <v>13.52</v>
      </c>
      <c r="G681" s="358">
        <v>14.74</v>
      </c>
      <c r="H681" s="367">
        <v>17.420000000000002</v>
      </c>
      <c r="I681" s="364"/>
      <c r="J681" s="238"/>
      <c r="K681" s="238"/>
      <c r="L681" s="238"/>
    </row>
    <row r="682" spans="1:12" ht="12.75" x14ac:dyDescent="0.2">
      <c r="A682" s="239" t="s">
        <v>835</v>
      </c>
      <c r="B682" s="243" t="s">
        <v>3035</v>
      </c>
      <c r="C682" s="240">
        <v>0.3</v>
      </c>
      <c r="D682" s="241">
        <v>0.80000001192092896</v>
      </c>
      <c r="E682" s="244">
        <v>2.6607103021822214</v>
      </c>
      <c r="F682" s="358">
        <f>ROUND(MUNR[[#This Row],[Vt 2020]],2)</f>
        <v>2.66</v>
      </c>
      <c r="G682" s="358">
        <v>2.78</v>
      </c>
      <c r="H682" s="367">
        <v>3.23</v>
      </c>
      <c r="I682" s="364"/>
      <c r="J682" s="238"/>
      <c r="K682" s="238"/>
      <c r="L682" s="238"/>
    </row>
    <row r="683" spans="1:12" ht="12.75" x14ac:dyDescent="0.2">
      <c r="A683" s="239" t="s">
        <v>937</v>
      </c>
      <c r="B683" s="239" t="s">
        <v>3180</v>
      </c>
      <c r="C683" s="240">
        <v>1</v>
      </c>
      <c r="D683" s="241">
        <v>1</v>
      </c>
      <c r="E683" s="242">
        <v>8.4501052997836403</v>
      </c>
      <c r="F683" s="358">
        <f>ROUND(MUNR[[#This Row],[Vt 2020]],2)</f>
        <v>8.4499999999999993</v>
      </c>
      <c r="G683" s="358">
        <v>8.26</v>
      </c>
      <c r="H683" s="367">
        <v>9.83</v>
      </c>
      <c r="I683" s="364"/>
      <c r="J683" s="238"/>
      <c r="K683" s="238"/>
      <c r="L683" s="238"/>
    </row>
    <row r="684" spans="1:12" ht="12.75" x14ac:dyDescent="0.2">
      <c r="A684" s="239" t="s">
        <v>1381</v>
      </c>
      <c r="B684" s="239" t="s">
        <v>2729</v>
      </c>
      <c r="C684" s="240">
        <v>1</v>
      </c>
      <c r="D684" s="241">
        <v>1</v>
      </c>
      <c r="E684" s="242">
        <v>2.4470847181933126</v>
      </c>
      <c r="F684" s="358">
        <f>ROUND(MUNR[[#This Row],[Vt 2020]],2)</f>
        <v>2.4500000000000002</v>
      </c>
      <c r="G684" s="358">
        <v>2.91</v>
      </c>
      <c r="H684" s="367">
        <v>4.0599999999999996</v>
      </c>
      <c r="I684" s="364"/>
      <c r="J684" s="238"/>
      <c r="K684" s="238"/>
      <c r="L684" s="238"/>
    </row>
    <row r="685" spans="1:12" ht="12.75" x14ac:dyDescent="0.2">
      <c r="A685" s="239" t="s">
        <v>917</v>
      </c>
      <c r="B685" s="243" t="s">
        <v>3043</v>
      </c>
      <c r="C685" s="240">
        <v>0.3</v>
      </c>
      <c r="D685" s="241">
        <v>0.80000001192092896</v>
      </c>
      <c r="E685" s="244">
        <v>2.6607103021822214</v>
      </c>
      <c r="F685" s="358">
        <f>ROUND(MUNR[[#This Row],[Vt 2020]],2)</f>
        <v>2.66</v>
      </c>
      <c r="G685" s="358">
        <v>2.78</v>
      </c>
      <c r="H685" s="367">
        <v>3.23</v>
      </c>
      <c r="I685" s="364"/>
      <c r="J685" s="238"/>
      <c r="K685" s="238"/>
      <c r="L685" s="238"/>
    </row>
    <row r="686" spans="1:12" ht="12.75" x14ac:dyDescent="0.2">
      <c r="A686" s="239" t="s">
        <v>995</v>
      </c>
      <c r="B686" s="239" t="s">
        <v>2758</v>
      </c>
      <c r="C686" s="240">
        <v>0.3</v>
      </c>
      <c r="D686" s="241">
        <v>0.80000001192092896</v>
      </c>
      <c r="E686" s="242">
        <v>0.47940152986056278</v>
      </c>
      <c r="F686" s="358">
        <f>ROUND(MUNR[[#This Row],[Vt 2020]],2)</f>
        <v>0.48</v>
      </c>
      <c r="G686" s="358">
        <v>0.59</v>
      </c>
      <c r="H686" s="367">
        <v>0.99</v>
      </c>
      <c r="I686" s="364"/>
      <c r="J686" s="238"/>
      <c r="K686" s="238"/>
      <c r="L686" s="238"/>
    </row>
    <row r="687" spans="1:12" ht="12.75" x14ac:dyDescent="0.2">
      <c r="A687" s="239" t="s">
        <v>483</v>
      </c>
      <c r="B687" s="239" t="s">
        <v>3123</v>
      </c>
      <c r="C687" s="240">
        <v>0.3</v>
      </c>
      <c r="D687" s="241">
        <v>0.80000001192092896</v>
      </c>
      <c r="E687" s="242">
        <v>1.3091647495098744</v>
      </c>
      <c r="F687" s="358">
        <f>ROUND(MUNR[[#This Row],[Vt 2020]],2)</f>
        <v>1.31</v>
      </c>
      <c r="G687" s="358">
        <v>1.55</v>
      </c>
      <c r="H687" s="367">
        <v>1.86</v>
      </c>
      <c r="I687" s="364"/>
      <c r="J687" s="238"/>
      <c r="K687" s="238"/>
      <c r="L687" s="238"/>
    </row>
    <row r="688" spans="1:12" ht="12.75" x14ac:dyDescent="0.2">
      <c r="A688" s="239" t="s">
        <v>941</v>
      </c>
      <c r="B688" s="239" t="s">
        <v>3072</v>
      </c>
      <c r="C688" s="240">
        <v>0.3</v>
      </c>
      <c r="D688" s="241">
        <v>0.80000001192092896</v>
      </c>
      <c r="E688" s="242">
        <v>5.8486822578776722E-2</v>
      </c>
      <c r="F688" s="358">
        <f>ROUND(MUNR[[#This Row],[Vt 2020]],2)</f>
        <v>0.06</v>
      </c>
      <c r="G688" s="358">
        <v>7.0000000000000007E-2</v>
      </c>
      <c r="H688" s="242">
        <v>7.0000000000000007E-2</v>
      </c>
      <c r="I688" s="364"/>
      <c r="J688" s="238"/>
      <c r="K688" s="238"/>
      <c r="L688" s="238"/>
    </row>
    <row r="689" spans="1:12" ht="12.75" x14ac:dyDescent="0.2">
      <c r="A689" s="239" t="s">
        <v>1054</v>
      </c>
      <c r="B689" s="243" t="s">
        <v>3072</v>
      </c>
      <c r="C689" s="245">
        <v>0.1</v>
      </c>
      <c r="D689" s="241">
        <v>0.80000001192092896</v>
      </c>
      <c r="E689" s="244">
        <v>1.9469085577528569</v>
      </c>
      <c r="F689" s="358">
        <f>ROUND(MUNR[[#This Row],[Vt 2020]],2)</f>
        <v>1.95</v>
      </c>
      <c r="G689" s="358">
        <v>2.2400000000000002</v>
      </c>
      <c r="H689" s="367">
        <v>2.69</v>
      </c>
      <c r="I689" s="364"/>
      <c r="J689" s="238"/>
      <c r="K689" s="238"/>
      <c r="L689" s="238"/>
    </row>
    <row r="690" spans="1:12" ht="12.75" x14ac:dyDescent="0.2">
      <c r="A690" s="239" t="s">
        <v>569</v>
      </c>
      <c r="B690" s="239" t="s">
        <v>2380</v>
      </c>
      <c r="C690" s="240">
        <v>2</v>
      </c>
      <c r="D690" s="241">
        <v>2</v>
      </c>
      <c r="E690" s="242">
        <v>22.9</v>
      </c>
      <c r="F690" s="358">
        <f>ROUND(MUNR[[#This Row],[Vt 2020]],2)</f>
        <v>22.9</v>
      </c>
      <c r="G690" s="358">
        <v>25.39</v>
      </c>
      <c r="H690" s="367">
        <v>27.6</v>
      </c>
      <c r="I690" s="364"/>
      <c r="J690" s="238"/>
      <c r="K690" s="238"/>
      <c r="L690" s="238"/>
    </row>
    <row r="691" spans="1:12" ht="12.75" x14ac:dyDescent="0.2">
      <c r="A691" s="239" t="s">
        <v>1206</v>
      </c>
      <c r="B691" s="243" t="s">
        <v>2844</v>
      </c>
      <c r="C691" s="240">
        <v>0.3</v>
      </c>
      <c r="D691" s="241">
        <v>0.80000001192092896</v>
      </c>
      <c r="E691" s="244">
        <v>4.401497130991646</v>
      </c>
      <c r="F691" s="358">
        <f>ROUND(MUNR[[#This Row],[Vt 2020]],2)</f>
        <v>4.4000000000000004</v>
      </c>
      <c r="G691" s="358">
        <v>4.87</v>
      </c>
      <c r="H691" s="367">
        <v>5.7</v>
      </c>
      <c r="I691" s="364"/>
      <c r="J691" s="238"/>
      <c r="K691" s="238"/>
      <c r="L691" s="238"/>
    </row>
    <row r="692" spans="1:12" ht="12.75" x14ac:dyDescent="0.2">
      <c r="A692" s="239" t="s">
        <v>710</v>
      </c>
      <c r="B692" s="243" t="s">
        <v>2307</v>
      </c>
      <c r="C692" s="240">
        <v>0.3</v>
      </c>
      <c r="D692" s="241">
        <v>0.80000001192092896</v>
      </c>
      <c r="E692" s="244">
        <v>0.50397845850245371</v>
      </c>
      <c r="F692" s="358">
        <f>ROUND(MUNR[[#This Row],[Vt 2020]],2)</f>
        <v>0.5</v>
      </c>
      <c r="G692" s="358">
        <v>0.56000000000000005</v>
      </c>
      <c r="H692" s="367">
        <v>0.76</v>
      </c>
      <c r="I692" s="364"/>
      <c r="J692" s="238"/>
      <c r="K692" s="238"/>
      <c r="L692" s="238"/>
    </row>
    <row r="693" spans="1:12" ht="12.75" x14ac:dyDescent="0.2">
      <c r="A693" s="239" t="s">
        <v>436</v>
      </c>
      <c r="B693" s="243" t="s">
        <v>2291</v>
      </c>
      <c r="C693" s="240">
        <v>1.2</v>
      </c>
      <c r="D693" s="241">
        <v>1.3999999761581421</v>
      </c>
      <c r="E693" s="244">
        <v>18.985016957781884</v>
      </c>
      <c r="F693" s="358">
        <f>ROUND(MUNR[[#This Row],[Vt 2020]],2)</f>
        <v>18.989999999999998</v>
      </c>
      <c r="G693" s="358">
        <v>23.29</v>
      </c>
      <c r="H693" s="367">
        <v>29.69</v>
      </c>
      <c r="I693" s="364"/>
      <c r="J693" s="238"/>
      <c r="K693" s="238"/>
      <c r="L693" s="238"/>
    </row>
    <row r="694" spans="1:12" ht="12.75" x14ac:dyDescent="0.2">
      <c r="A694" s="239" t="s">
        <v>787</v>
      </c>
      <c r="B694" s="239" t="s">
        <v>2614</v>
      </c>
      <c r="C694" s="240">
        <v>1</v>
      </c>
      <c r="D694" s="241">
        <v>1</v>
      </c>
      <c r="E694" s="242">
        <v>0.48110245866678447</v>
      </c>
      <c r="F694" s="358">
        <f>ROUND(MUNR[[#This Row],[Vt 2020]],2)</f>
        <v>0.48</v>
      </c>
      <c r="G694" s="358">
        <v>0.65</v>
      </c>
      <c r="H694" s="367">
        <v>0.78</v>
      </c>
      <c r="I694" s="364"/>
      <c r="J694" s="238"/>
      <c r="K694" s="238"/>
      <c r="L694" s="238"/>
    </row>
    <row r="695" spans="1:12" ht="12.75" x14ac:dyDescent="0.2">
      <c r="A695" s="239" t="s">
        <v>1244</v>
      </c>
      <c r="B695" s="239" t="s">
        <v>2482</v>
      </c>
      <c r="C695" s="240">
        <v>0.3</v>
      </c>
      <c r="D695" s="241">
        <v>0.80000001192092896</v>
      </c>
      <c r="E695" s="242">
        <v>3.6013776932655941</v>
      </c>
      <c r="F695" s="358">
        <f>ROUND(MUNR[[#This Row],[Vt 2020]],2)</f>
        <v>3.6</v>
      </c>
      <c r="G695" s="358">
        <v>7.37</v>
      </c>
      <c r="H695" s="367">
        <v>8.59</v>
      </c>
      <c r="I695" s="364"/>
      <c r="J695" s="238"/>
      <c r="K695" s="238"/>
      <c r="L695" s="238"/>
    </row>
    <row r="696" spans="1:12" ht="12.75" x14ac:dyDescent="0.2">
      <c r="A696" s="239" t="s">
        <v>970</v>
      </c>
      <c r="B696" s="239" t="s">
        <v>2168</v>
      </c>
      <c r="C696" s="240">
        <v>1.6</v>
      </c>
      <c r="D696" s="241">
        <v>1.6000000238418579</v>
      </c>
      <c r="E696" s="242">
        <v>13.520871964100486</v>
      </c>
      <c r="F696" s="358">
        <f>ROUND(MUNR[[#This Row],[Vt 2020]],2)</f>
        <v>13.52</v>
      </c>
      <c r="G696" s="358">
        <v>14.74</v>
      </c>
      <c r="H696" s="367">
        <v>17.420000000000002</v>
      </c>
      <c r="I696" s="364"/>
      <c r="J696" s="238"/>
      <c r="K696" s="238"/>
      <c r="L696" s="238"/>
    </row>
    <row r="697" spans="1:12" ht="12.75" x14ac:dyDescent="0.2">
      <c r="A697" s="239" t="s">
        <v>393</v>
      </c>
      <c r="B697" s="239" t="s">
        <v>3159</v>
      </c>
      <c r="C697" s="240">
        <v>0.3</v>
      </c>
      <c r="D697" s="241">
        <v>0.80000001192092896</v>
      </c>
      <c r="E697" s="242">
        <v>3.959510598906689</v>
      </c>
      <c r="F697" s="358">
        <f>ROUND(MUNR[[#This Row],[Vt 2020]],2)</f>
        <v>3.96</v>
      </c>
      <c r="G697" s="358">
        <v>4.55</v>
      </c>
      <c r="H697" s="367">
        <v>4.7300000000000004</v>
      </c>
      <c r="I697" s="364"/>
      <c r="J697" s="238"/>
      <c r="K697" s="238"/>
      <c r="L697" s="238"/>
    </row>
    <row r="698" spans="1:12" ht="12.75" x14ac:dyDescent="0.2">
      <c r="A698" s="239" t="s">
        <v>1210</v>
      </c>
      <c r="B698" s="243" t="s">
        <v>2378</v>
      </c>
      <c r="C698" s="240">
        <v>0.3</v>
      </c>
      <c r="D698" s="241">
        <v>0.80000001192092896</v>
      </c>
      <c r="E698" s="244">
        <v>2.0513962276272166</v>
      </c>
      <c r="F698" s="358">
        <f>ROUND(MUNR[[#This Row],[Vt 2020]],2)</f>
        <v>2.0499999999999998</v>
      </c>
      <c r="G698" s="358">
        <v>2.7</v>
      </c>
      <c r="H698" s="367">
        <v>3.66</v>
      </c>
      <c r="I698" s="364"/>
      <c r="J698" s="238"/>
      <c r="K698" s="238"/>
      <c r="L698" s="238"/>
    </row>
    <row r="699" spans="1:12" ht="12.75" x14ac:dyDescent="0.2">
      <c r="A699" s="239" t="s">
        <v>582</v>
      </c>
      <c r="B699" s="239" t="s">
        <v>2943</v>
      </c>
      <c r="C699" s="240">
        <v>0.3</v>
      </c>
      <c r="D699" s="241">
        <v>0.80000001192092896</v>
      </c>
      <c r="E699" s="242">
        <v>4.470652500830492</v>
      </c>
      <c r="F699" s="358">
        <f>ROUND(MUNR[[#This Row],[Vt 2020]],2)</f>
        <v>4.47</v>
      </c>
      <c r="G699" s="358">
        <v>5.2</v>
      </c>
      <c r="H699" s="367">
        <v>5.47</v>
      </c>
      <c r="I699" s="364"/>
      <c r="J699" s="238"/>
      <c r="K699" s="238"/>
      <c r="L699" s="238"/>
    </row>
    <row r="700" spans="1:12" ht="12.75" x14ac:dyDescent="0.2">
      <c r="A700" s="239" t="s">
        <v>391</v>
      </c>
      <c r="B700" s="243" t="s">
        <v>2663</v>
      </c>
      <c r="C700" s="240">
        <v>1</v>
      </c>
      <c r="D700" s="241">
        <v>1</v>
      </c>
      <c r="E700" s="244">
        <v>3.6991360397458246</v>
      </c>
      <c r="F700" s="358">
        <f>ROUND(MUNR[[#This Row],[Vt 2020]],2)</f>
        <v>3.7</v>
      </c>
      <c r="G700" s="358">
        <v>5.05</v>
      </c>
      <c r="H700" s="367">
        <v>5.65</v>
      </c>
      <c r="I700" s="364"/>
      <c r="J700" s="238"/>
      <c r="K700" s="238"/>
      <c r="L700" s="238"/>
    </row>
    <row r="701" spans="1:12" ht="12.75" x14ac:dyDescent="0.2">
      <c r="A701" s="239" t="s">
        <v>629</v>
      </c>
      <c r="B701" s="239" t="s">
        <v>2791</v>
      </c>
      <c r="C701" s="240">
        <v>1.2</v>
      </c>
      <c r="D701" s="241">
        <v>1.3999999761581421</v>
      </c>
      <c r="E701" s="242">
        <v>4.3167120664148504</v>
      </c>
      <c r="F701" s="358">
        <f>ROUND(MUNR[[#This Row],[Vt 2020]],2)</f>
        <v>4.32</v>
      </c>
      <c r="G701" s="358">
        <v>5.39</v>
      </c>
      <c r="H701" s="367">
        <v>6.87</v>
      </c>
      <c r="I701" s="364"/>
      <c r="J701" s="238"/>
      <c r="K701" s="238"/>
      <c r="L701" s="238"/>
    </row>
    <row r="702" spans="1:12" ht="12.75" x14ac:dyDescent="0.2">
      <c r="A702" s="239" t="s">
        <v>529</v>
      </c>
      <c r="B702" s="243" t="s">
        <v>2293</v>
      </c>
      <c r="C702" s="240">
        <v>1.2</v>
      </c>
      <c r="D702" s="241">
        <v>1.3999999761581421</v>
      </c>
      <c r="E702" s="244">
        <v>18.985016957781884</v>
      </c>
      <c r="F702" s="358">
        <f>ROUND(MUNR[[#This Row],[Vt 2020]],2)</f>
        <v>18.989999999999998</v>
      </c>
      <c r="G702" s="358">
        <v>23.29</v>
      </c>
      <c r="H702" s="367">
        <v>29.69</v>
      </c>
      <c r="I702" s="364"/>
      <c r="J702" s="238"/>
      <c r="K702" s="238"/>
      <c r="L702" s="238"/>
    </row>
    <row r="703" spans="1:12" ht="12.75" x14ac:dyDescent="0.2">
      <c r="A703" s="239" t="s">
        <v>806</v>
      </c>
      <c r="B703" s="243" t="s">
        <v>2529</v>
      </c>
      <c r="C703" s="240">
        <v>1.6</v>
      </c>
      <c r="D703" s="241">
        <v>1.6000000238418579</v>
      </c>
      <c r="E703" s="244">
        <v>18.887491467493561</v>
      </c>
      <c r="F703" s="358">
        <f>ROUND(MUNR[[#This Row],[Vt 2020]],2)</f>
        <v>18.89</v>
      </c>
      <c r="G703" s="358">
        <v>22.71</v>
      </c>
      <c r="H703" s="367">
        <v>28.13</v>
      </c>
      <c r="I703" s="364"/>
      <c r="J703" s="238"/>
      <c r="K703" s="238"/>
      <c r="L703" s="238"/>
    </row>
    <row r="704" spans="1:12" ht="12.75" x14ac:dyDescent="0.2">
      <c r="A704" s="239" t="s">
        <v>846</v>
      </c>
      <c r="B704" s="239" t="s">
        <v>3142</v>
      </c>
      <c r="C704" s="240">
        <v>1</v>
      </c>
      <c r="D704" s="241">
        <v>1</v>
      </c>
      <c r="E704" s="242">
        <v>4.597327340442277</v>
      </c>
      <c r="F704" s="358">
        <f>ROUND(MUNR[[#This Row],[Vt 2020]],2)</f>
        <v>4.5999999999999996</v>
      </c>
      <c r="G704" s="358">
        <v>5.54</v>
      </c>
      <c r="H704" s="367">
        <v>6.84</v>
      </c>
      <c r="I704" s="364"/>
      <c r="J704" s="238"/>
      <c r="K704" s="238"/>
      <c r="L704" s="238"/>
    </row>
    <row r="705" spans="1:12" ht="12.75" x14ac:dyDescent="0.2">
      <c r="A705" s="239" t="s">
        <v>800</v>
      </c>
      <c r="B705" s="243" t="s">
        <v>2302</v>
      </c>
      <c r="C705" s="240">
        <v>0.3</v>
      </c>
      <c r="D705" s="241">
        <v>0.80000001192092896</v>
      </c>
      <c r="E705" s="244">
        <v>0.50397845850245371</v>
      </c>
      <c r="F705" s="358">
        <f>ROUND(MUNR[[#This Row],[Vt 2020]],2)</f>
        <v>0.5</v>
      </c>
      <c r="G705" s="358">
        <v>0.56000000000000005</v>
      </c>
      <c r="H705" s="367">
        <v>0.76</v>
      </c>
      <c r="I705" s="364"/>
      <c r="J705" s="238"/>
      <c r="K705" s="238"/>
      <c r="L705" s="238"/>
    </row>
    <row r="706" spans="1:12" ht="12.75" x14ac:dyDescent="0.2">
      <c r="A706" s="239" t="s">
        <v>1281</v>
      </c>
      <c r="B706" s="239" t="s">
        <v>3092</v>
      </c>
      <c r="C706" s="240">
        <v>0.3</v>
      </c>
      <c r="D706" s="241">
        <v>0.80000001192092896</v>
      </c>
      <c r="E706" s="242">
        <v>0.53850341414335567</v>
      </c>
      <c r="F706" s="358">
        <f>ROUND(MUNR[[#This Row],[Vt 2020]],2)</f>
        <v>0.54</v>
      </c>
      <c r="G706" s="358">
        <v>0.66</v>
      </c>
      <c r="H706" s="367">
        <v>0.67</v>
      </c>
      <c r="I706" s="364"/>
      <c r="J706" s="238"/>
      <c r="K706" s="238"/>
      <c r="L706" s="238"/>
    </row>
    <row r="707" spans="1:12" ht="12.75" x14ac:dyDescent="0.2">
      <c r="A707" s="239" t="s">
        <v>1451</v>
      </c>
      <c r="B707" s="243" t="s">
        <v>2789</v>
      </c>
      <c r="C707" s="240">
        <v>0.3</v>
      </c>
      <c r="D707" s="241">
        <v>0.80000001192092896</v>
      </c>
      <c r="E707" s="244">
        <v>8.3463786742761475E-2</v>
      </c>
      <c r="F707" s="358">
        <f>ROUND(MUNR[[#This Row],[Vt 2020]],2)</f>
        <v>0.08</v>
      </c>
      <c r="G707" s="358">
        <v>0.09</v>
      </c>
      <c r="H707" s="367">
        <v>0.11</v>
      </c>
      <c r="I707" s="364"/>
      <c r="J707" s="238"/>
      <c r="K707" s="238"/>
      <c r="L707" s="238"/>
    </row>
    <row r="708" spans="1:12" ht="12.75" x14ac:dyDescent="0.2">
      <c r="A708" s="239" t="s">
        <v>996</v>
      </c>
      <c r="B708" s="239" t="s">
        <v>2981</v>
      </c>
      <c r="C708" s="240">
        <v>0.3</v>
      </c>
      <c r="D708" s="241">
        <v>0.80000001192092896</v>
      </c>
      <c r="E708" s="242">
        <v>0.45491142361788206</v>
      </c>
      <c r="F708" s="358">
        <f>ROUND(MUNR[[#This Row],[Vt 2020]],2)</f>
        <v>0.45</v>
      </c>
      <c r="G708" s="358">
        <v>0.52</v>
      </c>
      <c r="H708" s="367">
        <v>0.62</v>
      </c>
      <c r="I708" s="364"/>
      <c r="J708" s="238"/>
      <c r="K708" s="238"/>
      <c r="L708" s="238"/>
    </row>
    <row r="709" spans="1:12" ht="12.75" x14ac:dyDescent="0.2">
      <c r="A709" s="239" t="s">
        <v>626</v>
      </c>
      <c r="B709" s="243" t="s">
        <v>2657</v>
      </c>
      <c r="C709" s="240">
        <v>2</v>
      </c>
      <c r="D709" s="241">
        <v>2</v>
      </c>
      <c r="E709" s="244">
        <v>26.149052136257115</v>
      </c>
      <c r="F709" s="358">
        <f>ROUND(MUNR[[#This Row],[Vt 2020]],2)</f>
        <v>26.15</v>
      </c>
      <c r="G709" s="358">
        <v>35.950000000000003</v>
      </c>
      <c r="H709" s="367">
        <v>43.26</v>
      </c>
      <c r="I709" s="364"/>
      <c r="J709" s="238"/>
      <c r="K709" s="238"/>
      <c r="L709" s="238"/>
    </row>
    <row r="710" spans="1:12" ht="12.75" x14ac:dyDescent="0.2">
      <c r="A710" s="239" t="s">
        <v>421</v>
      </c>
      <c r="B710" s="243" t="s">
        <v>2173</v>
      </c>
      <c r="C710" s="240">
        <v>1</v>
      </c>
      <c r="D710" s="241">
        <v>1</v>
      </c>
      <c r="E710" s="244">
        <v>4.6211812983071736</v>
      </c>
      <c r="F710" s="358">
        <f>ROUND(MUNR[[#This Row],[Vt 2020]],2)</f>
        <v>4.62</v>
      </c>
      <c r="G710" s="358">
        <v>5.81</v>
      </c>
      <c r="H710" s="367">
        <v>6.76</v>
      </c>
      <c r="I710" s="364"/>
      <c r="J710" s="238"/>
      <c r="K710" s="238"/>
      <c r="L710" s="238"/>
    </row>
    <row r="711" spans="1:12" ht="12.75" x14ac:dyDescent="0.2">
      <c r="A711" s="239" t="s">
        <v>592</v>
      </c>
      <c r="B711" s="239" t="s">
        <v>2821</v>
      </c>
      <c r="C711" s="240">
        <v>0.3</v>
      </c>
      <c r="D711" s="241">
        <v>0.80000001192092896</v>
      </c>
      <c r="E711" s="242">
        <v>0.8070151225144947</v>
      </c>
      <c r="F711" s="358">
        <f>ROUND(MUNR[[#This Row],[Vt 2020]],2)</f>
        <v>0.81</v>
      </c>
      <c r="G711" s="358">
        <v>0.68</v>
      </c>
      <c r="H711" s="367">
        <v>0.86</v>
      </c>
      <c r="I711" s="364"/>
      <c r="J711" s="238"/>
      <c r="K711" s="238"/>
      <c r="L711" s="238"/>
    </row>
    <row r="712" spans="1:12" ht="12.75" x14ac:dyDescent="0.2">
      <c r="A712" s="239" t="s">
        <v>488</v>
      </c>
      <c r="B712" s="239" t="s">
        <v>3164</v>
      </c>
      <c r="C712" s="240">
        <v>0.3</v>
      </c>
      <c r="D712" s="241">
        <v>0.80000001192092896</v>
      </c>
      <c r="E712" s="242">
        <v>3.959510598906689</v>
      </c>
      <c r="F712" s="358">
        <f>ROUND(MUNR[[#This Row],[Vt 2020]],2)</f>
        <v>3.96</v>
      </c>
      <c r="G712" s="358">
        <v>4.55</v>
      </c>
      <c r="H712" s="367">
        <v>4.7300000000000004</v>
      </c>
      <c r="I712" s="364"/>
      <c r="J712" s="238"/>
      <c r="K712" s="238"/>
      <c r="L712" s="238"/>
    </row>
    <row r="713" spans="1:12" ht="12.75" x14ac:dyDescent="0.2">
      <c r="A713" s="239" t="s">
        <v>1291</v>
      </c>
      <c r="B713" s="239" t="s">
        <v>2488</v>
      </c>
      <c r="C713" s="240">
        <v>0.3</v>
      </c>
      <c r="D713" s="241">
        <v>0.80000001192092896</v>
      </c>
      <c r="E713" s="242">
        <v>3.6013776932655941</v>
      </c>
      <c r="F713" s="358">
        <f>ROUND(MUNR[[#This Row],[Vt 2020]],2)</f>
        <v>3.6</v>
      </c>
      <c r="G713" s="358">
        <v>7.37</v>
      </c>
      <c r="H713" s="367">
        <v>8.59</v>
      </c>
      <c r="I713" s="364"/>
      <c r="J713" s="238"/>
      <c r="K713" s="238"/>
      <c r="L713" s="238"/>
    </row>
    <row r="714" spans="1:12" ht="12.75" x14ac:dyDescent="0.2">
      <c r="A714" s="239" t="s">
        <v>928</v>
      </c>
      <c r="B714" s="243" t="s">
        <v>3009</v>
      </c>
      <c r="C714" s="240">
        <v>1.2</v>
      </c>
      <c r="D714" s="241">
        <v>1.3999999761581421</v>
      </c>
      <c r="E714" s="244">
        <v>4.5863066068779936</v>
      </c>
      <c r="F714" s="358">
        <f>ROUND(MUNR[[#This Row],[Vt 2020]],2)</f>
        <v>4.59</v>
      </c>
      <c r="G714" s="358">
        <v>4.7699999999999996</v>
      </c>
      <c r="H714" s="367">
        <v>5.34</v>
      </c>
      <c r="I714" s="364"/>
      <c r="J714" s="238"/>
      <c r="K714" s="238"/>
      <c r="L714" s="238"/>
    </row>
    <row r="715" spans="1:12" ht="12.75" x14ac:dyDescent="0.2">
      <c r="A715" s="239" t="s">
        <v>1005</v>
      </c>
      <c r="B715" s="239" t="s">
        <v>3009</v>
      </c>
      <c r="C715" s="240">
        <v>1.2</v>
      </c>
      <c r="D715" s="241">
        <v>1.3999999761581421</v>
      </c>
      <c r="E715" s="242">
        <v>4.5863066068779936</v>
      </c>
      <c r="F715" s="358">
        <f>ROUND(MUNR[[#This Row],[Vt 2020]],2)</f>
        <v>4.59</v>
      </c>
      <c r="G715" s="358">
        <v>4.7699999999999996</v>
      </c>
      <c r="H715" s="367">
        <v>5.34</v>
      </c>
      <c r="I715" s="364"/>
      <c r="J715" s="238"/>
      <c r="K715" s="238"/>
      <c r="L715" s="238"/>
    </row>
    <row r="716" spans="1:12" ht="12.75" x14ac:dyDescent="0.2">
      <c r="A716" s="239" t="s">
        <v>715</v>
      </c>
      <c r="B716" s="243" t="s">
        <v>2138</v>
      </c>
      <c r="C716" s="240">
        <v>1.2</v>
      </c>
      <c r="D716" s="241">
        <v>1.3999999761581421</v>
      </c>
      <c r="E716" s="244">
        <v>4.8128507745113804</v>
      </c>
      <c r="F716" s="358">
        <f>ROUND(MUNR[[#This Row],[Vt 2020]],2)</f>
        <v>4.8099999999999996</v>
      </c>
      <c r="G716" s="358">
        <v>5.49</v>
      </c>
      <c r="H716" s="367">
        <v>6.71</v>
      </c>
      <c r="I716" s="364"/>
      <c r="J716" s="238"/>
      <c r="K716" s="238"/>
      <c r="L716" s="238"/>
    </row>
    <row r="717" spans="1:12" ht="12.75" x14ac:dyDescent="0.2">
      <c r="A717" s="239" t="s">
        <v>789</v>
      </c>
      <c r="B717" s="239" t="s">
        <v>2321</v>
      </c>
      <c r="C717" s="240">
        <v>1.6</v>
      </c>
      <c r="D717" s="241">
        <v>1.6000000238418579</v>
      </c>
      <c r="E717" s="242">
        <v>4.9572649756166287</v>
      </c>
      <c r="F717" s="358">
        <f>ROUND(MUNR[[#This Row],[Vt 2020]],2)</f>
        <v>4.96</v>
      </c>
      <c r="G717" s="358">
        <v>5.08</v>
      </c>
      <c r="H717" s="367">
        <v>6.19</v>
      </c>
      <c r="I717" s="364"/>
      <c r="J717" s="238"/>
      <c r="K717" s="238"/>
      <c r="L717" s="238"/>
    </row>
    <row r="718" spans="1:12" ht="12.75" x14ac:dyDescent="0.2">
      <c r="A718" s="239" t="s">
        <v>850</v>
      </c>
      <c r="B718" s="239" t="s">
        <v>2602</v>
      </c>
      <c r="C718" s="240">
        <v>1</v>
      </c>
      <c r="D718" s="241">
        <v>1</v>
      </c>
      <c r="E718" s="242">
        <v>6.0765590252644088</v>
      </c>
      <c r="F718" s="358">
        <f>ROUND(MUNR[[#This Row],[Vt 2020]],2)</f>
        <v>6.08</v>
      </c>
      <c r="G718" s="358">
        <v>6.43</v>
      </c>
      <c r="H718" s="367">
        <v>7.5</v>
      </c>
      <c r="I718" s="364"/>
      <c r="J718" s="238"/>
      <c r="K718" s="238"/>
      <c r="L718" s="238"/>
    </row>
    <row r="719" spans="1:12" ht="12.75" x14ac:dyDescent="0.2">
      <c r="A719" s="239" t="s">
        <v>1182</v>
      </c>
      <c r="B719" s="239" t="s">
        <v>2395</v>
      </c>
      <c r="C719" s="240">
        <v>0.3</v>
      </c>
      <c r="D719" s="241">
        <v>0.80000001192092896</v>
      </c>
      <c r="E719" s="242">
        <v>1.1991551297202205</v>
      </c>
      <c r="F719" s="358">
        <f>ROUND(MUNR[[#This Row],[Vt 2020]],2)</f>
        <v>1.2</v>
      </c>
      <c r="G719" s="358">
        <v>1.46</v>
      </c>
      <c r="H719" s="367">
        <v>1.72</v>
      </c>
      <c r="I719" s="364"/>
      <c r="J719" s="238"/>
      <c r="K719" s="238"/>
      <c r="L719" s="238"/>
    </row>
    <row r="720" spans="1:12" ht="12.75" x14ac:dyDescent="0.2">
      <c r="A720" s="239" t="s">
        <v>1063</v>
      </c>
      <c r="B720" s="239" t="s">
        <v>2687</v>
      </c>
      <c r="C720" s="240">
        <v>0.3</v>
      </c>
      <c r="D720" s="241">
        <v>0.80000001192092896</v>
      </c>
      <c r="E720" s="242">
        <v>0.36379295628285874</v>
      </c>
      <c r="F720" s="358">
        <f>ROUND(MUNR[[#This Row],[Vt 2020]],2)</f>
        <v>0.36</v>
      </c>
      <c r="G720" s="358">
        <v>0.46</v>
      </c>
      <c r="H720" s="367">
        <v>0.59</v>
      </c>
      <c r="I720" s="364"/>
      <c r="J720" s="238"/>
      <c r="K720" s="238"/>
      <c r="L720" s="238"/>
    </row>
    <row r="721" spans="1:12" ht="12.75" x14ac:dyDescent="0.2">
      <c r="A721" s="239" t="s">
        <v>1042</v>
      </c>
      <c r="B721" s="239" t="s">
        <v>2162</v>
      </c>
      <c r="C721" s="240">
        <v>1.6</v>
      </c>
      <c r="D721" s="241">
        <v>1.6000000238418579</v>
      </c>
      <c r="E721" s="242">
        <v>13.520871964100486</v>
      </c>
      <c r="F721" s="358">
        <f>ROUND(MUNR[[#This Row],[Vt 2020]],2)</f>
        <v>13.52</v>
      </c>
      <c r="G721" s="358">
        <v>14.74</v>
      </c>
      <c r="H721" s="367">
        <v>17.420000000000002</v>
      </c>
      <c r="I721" s="364"/>
      <c r="J721" s="238"/>
      <c r="K721" s="238"/>
      <c r="L721" s="238"/>
    </row>
    <row r="722" spans="1:12" ht="12.75" x14ac:dyDescent="0.2">
      <c r="A722" s="239" t="s">
        <v>926</v>
      </c>
      <c r="B722" s="243" t="s">
        <v>2964</v>
      </c>
      <c r="C722" s="240">
        <v>1</v>
      </c>
      <c r="D722" s="241">
        <v>1</v>
      </c>
      <c r="E722" s="244">
        <v>4.6463140460971646</v>
      </c>
      <c r="F722" s="358">
        <f>ROUND(MUNR[[#This Row],[Vt 2020]],2)</f>
        <v>4.6500000000000004</v>
      </c>
      <c r="G722" s="358">
        <v>4.59</v>
      </c>
      <c r="H722" s="367">
        <v>6.07</v>
      </c>
      <c r="I722" s="364"/>
      <c r="J722" s="238"/>
      <c r="K722" s="238"/>
      <c r="L722" s="238"/>
    </row>
    <row r="723" spans="1:12" ht="12.75" x14ac:dyDescent="0.2">
      <c r="A723" s="239" t="s">
        <v>1225</v>
      </c>
      <c r="B723" s="239" t="s">
        <v>3064</v>
      </c>
      <c r="C723" s="240">
        <v>1</v>
      </c>
      <c r="D723" s="241">
        <v>1</v>
      </c>
      <c r="E723" s="242">
        <v>5.2167846076193083</v>
      </c>
      <c r="F723" s="358">
        <f>ROUND(MUNR[[#This Row],[Vt 2020]],2)</f>
        <v>5.22</v>
      </c>
      <c r="G723" s="358">
        <v>3.4</v>
      </c>
      <c r="H723" s="367">
        <v>4.2699999999999996</v>
      </c>
      <c r="I723" s="364"/>
      <c r="J723" s="238"/>
      <c r="K723" s="238"/>
      <c r="L723" s="238"/>
    </row>
    <row r="724" spans="1:12" ht="12.75" x14ac:dyDescent="0.2">
      <c r="A724" s="239" t="s">
        <v>1021</v>
      </c>
      <c r="B724" s="243" t="s">
        <v>2718</v>
      </c>
      <c r="C724" s="240">
        <v>0.3</v>
      </c>
      <c r="D724" s="241">
        <v>0.80000001192092896</v>
      </c>
      <c r="E724" s="244">
        <v>1.5416267019628558</v>
      </c>
      <c r="F724" s="358">
        <f>ROUND(MUNR[[#This Row],[Vt 2020]],2)</f>
        <v>1.54</v>
      </c>
      <c r="G724" s="358">
        <v>1.82</v>
      </c>
      <c r="H724" s="367">
        <v>2.48</v>
      </c>
      <c r="I724" s="364"/>
      <c r="J724" s="238"/>
      <c r="K724" s="238"/>
      <c r="L724" s="238"/>
    </row>
    <row r="725" spans="1:12" ht="12.75" x14ac:dyDescent="0.2">
      <c r="A725" s="239" t="s">
        <v>467</v>
      </c>
      <c r="B725" s="243" t="s">
        <v>2649</v>
      </c>
      <c r="C725" s="240">
        <v>0.3</v>
      </c>
      <c r="D725" s="241">
        <v>0.80000001192092896</v>
      </c>
      <c r="E725" s="244">
        <v>0.54678524540747719</v>
      </c>
      <c r="F725" s="358">
        <f>ROUND(MUNR[[#This Row],[Vt 2020]],2)</f>
        <v>0.55000000000000004</v>
      </c>
      <c r="G725" s="358">
        <v>0.64</v>
      </c>
      <c r="H725" s="367">
        <v>0.82</v>
      </c>
      <c r="I725" s="364"/>
      <c r="J725" s="238"/>
      <c r="K725" s="238"/>
      <c r="L725" s="238"/>
    </row>
    <row r="726" spans="1:12" ht="12.75" x14ac:dyDescent="0.2">
      <c r="A726" s="239" t="s">
        <v>1239</v>
      </c>
      <c r="B726" s="239" t="s">
        <v>2450</v>
      </c>
      <c r="C726" s="240">
        <v>0.3</v>
      </c>
      <c r="D726" s="241">
        <v>0.80000001192092896</v>
      </c>
      <c r="E726" s="242">
        <v>1.5247026595822426</v>
      </c>
      <c r="F726" s="358">
        <f>ROUND(MUNR[[#This Row],[Vt 2020]],2)</f>
        <v>1.52</v>
      </c>
      <c r="G726" s="358">
        <v>1.73</v>
      </c>
      <c r="H726" s="367">
        <v>1.88</v>
      </c>
      <c r="I726" s="364"/>
      <c r="J726" s="238"/>
      <c r="K726" s="238"/>
      <c r="L726" s="238"/>
    </row>
    <row r="727" spans="1:12" ht="12.75" x14ac:dyDescent="0.2">
      <c r="A727" s="239" t="s">
        <v>874</v>
      </c>
      <c r="B727" s="239" t="s">
        <v>2616</v>
      </c>
      <c r="C727" s="240">
        <v>1</v>
      </c>
      <c r="D727" s="241">
        <v>1</v>
      </c>
      <c r="E727" s="242">
        <v>0.48110245866678447</v>
      </c>
      <c r="F727" s="358">
        <f>ROUND(MUNR[[#This Row],[Vt 2020]],2)</f>
        <v>0.48</v>
      </c>
      <c r="G727" s="358">
        <v>0.65</v>
      </c>
      <c r="H727" s="367">
        <v>0.78</v>
      </c>
      <c r="I727" s="364"/>
      <c r="J727" s="238"/>
      <c r="K727" s="238"/>
      <c r="L727" s="238"/>
    </row>
    <row r="728" spans="1:12" ht="12.75" x14ac:dyDescent="0.2">
      <c r="A728" s="239" t="s">
        <v>1273</v>
      </c>
      <c r="B728" s="239" t="s">
        <v>2227</v>
      </c>
      <c r="C728" s="240">
        <v>1.6</v>
      </c>
      <c r="D728" s="241">
        <v>1.6000000238418579</v>
      </c>
      <c r="E728" s="242">
        <v>9.2490164999721749</v>
      </c>
      <c r="F728" s="358">
        <f>ROUND(MUNR[[#This Row],[Vt 2020]],2)</f>
        <v>9.25</v>
      </c>
      <c r="G728" s="358">
        <v>10.46</v>
      </c>
      <c r="H728" s="367">
        <v>12.98</v>
      </c>
      <c r="I728" s="364"/>
      <c r="J728" s="238"/>
      <c r="K728" s="238"/>
      <c r="L728" s="238"/>
    </row>
    <row r="729" spans="1:12" ht="12.75" x14ac:dyDescent="0.2">
      <c r="A729" s="239" t="s">
        <v>425</v>
      </c>
      <c r="B729" s="239" t="s">
        <v>2184</v>
      </c>
      <c r="C729" s="240">
        <v>2</v>
      </c>
      <c r="D729" s="241">
        <v>2</v>
      </c>
      <c r="E729" s="242">
        <v>2.9051996694969113</v>
      </c>
      <c r="F729" s="358">
        <f>ROUND(MUNR[[#This Row],[Vt 2020]],2)</f>
        <v>2.91</v>
      </c>
      <c r="G729" s="358">
        <v>3.37</v>
      </c>
      <c r="H729" s="367">
        <v>4.88</v>
      </c>
      <c r="I729" s="364"/>
      <c r="J729" s="238"/>
      <c r="K729" s="238"/>
      <c r="L729" s="238"/>
    </row>
    <row r="730" spans="1:12" ht="12.75" x14ac:dyDescent="0.2">
      <c r="A730" s="239" t="s">
        <v>1442</v>
      </c>
      <c r="B730" s="239" t="s">
        <v>2550</v>
      </c>
      <c r="C730" s="240">
        <v>0.3</v>
      </c>
      <c r="D730" s="241">
        <v>0.80000001192092896</v>
      </c>
      <c r="E730" s="242">
        <v>0.1716236823885747</v>
      </c>
      <c r="F730" s="358">
        <f>ROUND(MUNR[[#This Row],[Vt 2020]],2)</f>
        <v>0.17</v>
      </c>
      <c r="G730" s="358">
        <v>0.2</v>
      </c>
      <c r="H730" s="367">
        <v>0.26</v>
      </c>
      <c r="I730" s="364"/>
      <c r="J730" s="238"/>
      <c r="K730" s="238"/>
      <c r="L730" s="238"/>
    </row>
    <row r="731" spans="1:12" ht="12.75" x14ac:dyDescent="0.2">
      <c r="A731" s="239" t="s">
        <v>675</v>
      </c>
      <c r="B731" s="239" t="s">
        <v>2937</v>
      </c>
      <c r="C731" s="240">
        <v>0.3</v>
      </c>
      <c r="D731" s="241">
        <v>0.80000001192092896</v>
      </c>
      <c r="E731" s="242">
        <v>4.470652500830492</v>
      </c>
      <c r="F731" s="358">
        <f>ROUND(MUNR[[#This Row],[Vt 2020]],2)</f>
        <v>4.47</v>
      </c>
      <c r="G731" s="358">
        <v>5.2</v>
      </c>
      <c r="H731" s="367">
        <v>5.47</v>
      </c>
      <c r="I731" s="364"/>
      <c r="J731" s="238"/>
      <c r="K731" s="238"/>
      <c r="L731" s="238"/>
    </row>
    <row r="732" spans="1:12" ht="12.75" x14ac:dyDescent="0.2">
      <c r="A732" s="239" t="s">
        <v>971</v>
      </c>
      <c r="B732" s="243" t="s">
        <v>2629</v>
      </c>
      <c r="C732" s="240">
        <v>2</v>
      </c>
      <c r="D732" s="241">
        <v>2</v>
      </c>
      <c r="E732" s="244">
        <v>15.780678403248567</v>
      </c>
      <c r="F732" s="358">
        <f>ROUND(MUNR[[#This Row],[Vt 2020]],2)</f>
        <v>15.78</v>
      </c>
      <c r="G732" s="358">
        <v>17.25</v>
      </c>
      <c r="H732" s="367">
        <v>22.52</v>
      </c>
      <c r="I732" s="364"/>
      <c r="J732" s="238"/>
      <c r="K732" s="238"/>
      <c r="L732" s="238"/>
    </row>
    <row r="733" spans="1:12" ht="12.75" x14ac:dyDescent="0.2">
      <c r="A733" s="239" t="s">
        <v>953</v>
      </c>
      <c r="B733" s="243" t="s">
        <v>2615</v>
      </c>
      <c r="C733" s="240">
        <v>1</v>
      </c>
      <c r="D733" s="241">
        <v>1</v>
      </c>
      <c r="E733" s="244">
        <v>0.48110245866678447</v>
      </c>
      <c r="F733" s="358">
        <f>ROUND(MUNR[[#This Row],[Vt 2020]],2)</f>
        <v>0.48</v>
      </c>
      <c r="G733" s="358">
        <v>0.65</v>
      </c>
      <c r="H733" s="367">
        <v>0.78</v>
      </c>
      <c r="I733" s="364"/>
      <c r="J733" s="238"/>
      <c r="K733" s="238"/>
      <c r="L733" s="238"/>
    </row>
    <row r="734" spans="1:12" ht="12.75" x14ac:dyDescent="0.2">
      <c r="A734" s="239" t="s">
        <v>994</v>
      </c>
      <c r="B734" s="243" t="s">
        <v>3033</v>
      </c>
      <c r="C734" s="240">
        <v>0.3</v>
      </c>
      <c r="D734" s="241">
        <v>0.80000001192092896</v>
      </c>
      <c r="E734" s="244">
        <v>2.6607103021822214</v>
      </c>
      <c r="F734" s="358">
        <f>ROUND(MUNR[[#This Row],[Vt 2020]],2)</f>
        <v>2.66</v>
      </c>
      <c r="G734" s="358">
        <v>2.78</v>
      </c>
      <c r="H734" s="370">
        <v>3.23</v>
      </c>
      <c r="I734" s="369"/>
      <c r="J734" s="238"/>
      <c r="K734" s="238"/>
      <c r="L734" s="238"/>
    </row>
    <row r="735" spans="1:12" ht="12.75" x14ac:dyDescent="0.2">
      <c r="A735" s="239" t="s">
        <v>581</v>
      </c>
      <c r="B735" s="243" t="s">
        <v>3033</v>
      </c>
      <c r="C735" s="240">
        <v>0.3</v>
      </c>
      <c r="D735" s="241">
        <v>0.80000001192092896</v>
      </c>
      <c r="E735" s="244">
        <v>3.959510598906689</v>
      </c>
      <c r="F735" s="358">
        <f>ROUND(MUNR[[#This Row],[Vt 2020]],2)</f>
        <v>3.96</v>
      </c>
      <c r="G735" s="358">
        <v>4.55</v>
      </c>
      <c r="H735" s="367">
        <v>4.7300000000000004</v>
      </c>
      <c r="I735" s="364"/>
      <c r="J735" s="238"/>
      <c r="K735" s="238"/>
      <c r="L735" s="238"/>
    </row>
    <row r="736" spans="1:12" ht="12.75" x14ac:dyDescent="0.2">
      <c r="A736" s="239" t="s">
        <v>721</v>
      </c>
      <c r="B736" s="239" t="s">
        <v>2795</v>
      </c>
      <c r="C736" s="240">
        <v>1.2</v>
      </c>
      <c r="D736" s="241">
        <v>1.3999999761581421</v>
      </c>
      <c r="E736" s="242">
        <v>4.3167120664148504</v>
      </c>
      <c r="F736" s="358">
        <f>ROUND(MUNR[[#This Row],[Vt 2020]],2)</f>
        <v>4.32</v>
      </c>
      <c r="G736" s="358">
        <v>5.39</v>
      </c>
      <c r="H736" s="370">
        <v>6.87</v>
      </c>
      <c r="I736" s="364"/>
      <c r="J736" s="238"/>
      <c r="K736" s="238"/>
      <c r="L736" s="238"/>
    </row>
    <row r="737" spans="1:12" ht="12.75" x14ac:dyDescent="0.2">
      <c r="A737" s="239" t="s">
        <v>576</v>
      </c>
      <c r="B737" s="243" t="s">
        <v>3122</v>
      </c>
      <c r="C737" s="240">
        <v>0.3</v>
      </c>
      <c r="D737" s="241">
        <v>0.80000001192092896</v>
      </c>
      <c r="E737" s="244">
        <v>1.3091647495098744</v>
      </c>
      <c r="F737" s="358">
        <f>ROUND(MUNR[[#This Row],[Vt 2020]],2)</f>
        <v>1.31</v>
      </c>
      <c r="G737" s="358">
        <v>1.55</v>
      </c>
      <c r="H737" s="367">
        <v>1.86</v>
      </c>
      <c r="I737" s="364"/>
      <c r="J737" s="238"/>
      <c r="K737" s="238"/>
      <c r="L737" s="238"/>
    </row>
    <row r="738" spans="1:12" ht="12.75" x14ac:dyDescent="0.2">
      <c r="A738" s="239" t="s">
        <v>927</v>
      </c>
      <c r="B738" s="239" t="s">
        <v>3135</v>
      </c>
      <c r="C738" s="240">
        <v>1</v>
      </c>
      <c r="D738" s="241">
        <v>1</v>
      </c>
      <c r="E738" s="242">
        <v>4.597327340442277</v>
      </c>
      <c r="F738" s="358">
        <f>ROUND(MUNR[[#This Row],[Vt 2020]],2)</f>
        <v>4.5999999999999996</v>
      </c>
      <c r="G738" s="358">
        <v>5.54</v>
      </c>
      <c r="H738" s="367">
        <v>6.84</v>
      </c>
      <c r="I738" s="364"/>
      <c r="J738" s="238"/>
      <c r="K738" s="238"/>
      <c r="L738" s="238"/>
    </row>
    <row r="739" spans="1:12" ht="12.75" x14ac:dyDescent="0.2">
      <c r="A739" s="239" t="s">
        <v>1286</v>
      </c>
      <c r="B739" s="239" t="s">
        <v>2281</v>
      </c>
      <c r="C739" s="240">
        <v>0.3</v>
      </c>
      <c r="D739" s="241">
        <v>0.80000001192092896</v>
      </c>
      <c r="E739" s="242">
        <v>1.5247026595822426</v>
      </c>
      <c r="F739" s="358">
        <f>ROUND(MUNR[[#This Row],[Vt 2020]],2)</f>
        <v>1.52</v>
      </c>
      <c r="G739" s="358">
        <v>1.73</v>
      </c>
      <c r="H739" s="367">
        <v>1.88</v>
      </c>
      <c r="I739" s="364"/>
      <c r="J739" s="238"/>
      <c r="K739" s="238"/>
      <c r="L739" s="238"/>
    </row>
    <row r="740" spans="1:12" ht="15" customHeight="1" x14ac:dyDescent="0.2">
      <c r="A740" s="363" t="s">
        <v>622</v>
      </c>
      <c r="B740" s="243" t="s">
        <v>2281</v>
      </c>
      <c r="C740" s="240">
        <v>1.2</v>
      </c>
      <c r="D740" s="241">
        <v>1.3999999761581421</v>
      </c>
      <c r="E740" s="244">
        <v>18.985016957781884</v>
      </c>
      <c r="F740" s="358">
        <f>ROUND(MUNR[[#This Row],[Vt 2020]],2)</f>
        <v>18.989999999999998</v>
      </c>
      <c r="G740" s="358">
        <v>23.29</v>
      </c>
      <c r="H740" s="367">
        <v>29.69</v>
      </c>
      <c r="I740" s="364"/>
      <c r="J740" s="238"/>
      <c r="K740" s="238"/>
      <c r="L740" s="238"/>
    </row>
    <row r="741" spans="1:12" ht="12.75" x14ac:dyDescent="0.2">
      <c r="A741" s="239" t="s">
        <v>669</v>
      </c>
      <c r="B741" s="239" t="s">
        <v>3121</v>
      </c>
      <c r="C741" s="240">
        <v>0.3</v>
      </c>
      <c r="D741" s="241">
        <v>0.80000001192092896</v>
      </c>
      <c r="E741" s="242">
        <v>1.3091647495098744</v>
      </c>
      <c r="F741" s="358">
        <f>ROUND(MUNR[[#This Row],[Vt 2020]],2)</f>
        <v>1.31</v>
      </c>
      <c r="G741" s="358">
        <v>1.55</v>
      </c>
      <c r="H741" s="367">
        <v>1.86</v>
      </c>
      <c r="I741" s="364"/>
      <c r="J741" s="238"/>
      <c r="K741" s="238"/>
      <c r="L741" s="238"/>
    </row>
    <row r="742" spans="1:12" ht="12.75" x14ac:dyDescent="0.2">
      <c r="A742" s="239" t="s">
        <v>1463</v>
      </c>
      <c r="B742" s="239" t="s">
        <v>2552</v>
      </c>
      <c r="C742" s="240">
        <v>0.3</v>
      </c>
      <c r="D742" s="241">
        <v>0.80000001192092896</v>
      </c>
      <c r="E742" s="242">
        <v>0.1716236823885747</v>
      </c>
      <c r="F742" s="358">
        <f>ROUND(MUNR[[#This Row],[Vt 2020]],2)</f>
        <v>0.17</v>
      </c>
      <c r="G742" s="358">
        <v>0.2</v>
      </c>
      <c r="H742" s="367">
        <v>0.26</v>
      </c>
      <c r="I742" s="364"/>
      <c r="J742" s="238"/>
      <c r="K742" s="238"/>
      <c r="L742" s="238"/>
    </row>
    <row r="743" spans="1:12" ht="12.75" x14ac:dyDescent="0.2">
      <c r="A743" s="239" t="s">
        <v>931</v>
      </c>
      <c r="B743" s="243" t="s">
        <v>2591</v>
      </c>
      <c r="C743" s="240">
        <v>1</v>
      </c>
      <c r="D743" s="241">
        <v>1</v>
      </c>
      <c r="E743" s="244">
        <v>6.0765590252644088</v>
      </c>
      <c r="F743" s="358">
        <f>ROUND(MUNR[[#This Row],[Vt 2020]],2)</f>
        <v>6.08</v>
      </c>
      <c r="G743" s="358">
        <v>6.43</v>
      </c>
      <c r="H743" s="367">
        <v>7.5</v>
      </c>
      <c r="I743" s="364"/>
      <c r="J743" s="238"/>
      <c r="K743" s="238"/>
      <c r="L743" s="238"/>
    </row>
    <row r="744" spans="1:12" ht="12.75" x14ac:dyDescent="0.2">
      <c r="A744" s="239" t="s">
        <v>528</v>
      </c>
      <c r="B744" s="239" t="s">
        <v>2947</v>
      </c>
      <c r="C744" s="240">
        <v>1.2</v>
      </c>
      <c r="D744" s="241">
        <v>1.3999999761581421</v>
      </c>
      <c r="E744" s="242">
        <v>7.0501391442053754</v>
      </c>
      <c r="F744" s="358">
        <f>ROUND(MUNR[[#This Row],[Vt 2020]],2)</f>
        <v>7.05</v>
      </c>
      <c r="G744" s="358">
        <v>7.23</v>
      </c>
      <c r="H744" s="367">
        <v>9.8000000000000007</v>
      </c>
      <c r="I744" s="364"/>
      <c r="J744" s="238"/>
      <c r="K744" s="238"/>
      <c r="L744" s="238"/>
    </row>
    <row r="745" spans="1:12" ht="12.75" x14ac:dyDescent="0.2">
      <c r="A745" s="239" t="s">
        <v>1235</v>
      </c>
      <c r="B745" s="243" t="s">
        <v>2392</v>
      </c>
      <c r="C745" s="240">
        <v>0.3</v>
      </c>
      <c r="D745" s="241">
        <v>0.80000001192092896</v>
      </c>
      <c r="E745" s="244">
        <v>1.1991551297202205</v>
      </c>
      <c r="F745" s="358">
        <f>ROUND(MUNR[[#This Row],[Vt 2020]],2)</f>
        <v>1.2</v>
      </c>
      <c r="G745" s="358">
        <v>1.46</v>
      </c>
      <c r="H745" s="367">
        <v>1.72</v>
      </c>
      <c r="I745" s="364"/>
      <c r="J745" s="238"/>
      <c r="K745" s="238"/>
      <c r="L745" s="238"/>
    </row>
    <row r="746" spans="1:12" ht="12.75" x14ac:dyDescent="0.2">
      <c r="A746" s="239" t="s">
        <v>1068</v>
      </c>
      <c r="B746" s="239" t="s">
        <v>2992</v>
      </c>
      <c r="C746" s="240">
        <v>0.3</v>
      </c>
      <c r="D746" s="241">
        <v>0.80000001192092896</v>
      </c>
      <c r="E746" s="242">
        <v>0.45491142361788206</v>
      </c>
      <c r="F746" s="358">
        <f>ROUND(MUNR[[#This Row],[Vt 2020]],2)</f>
        <v>0.45</v>
      </c>
      <c r="G746" s="358">
        <v>0.52</v>
      </c>
      <c r="H746" s="367">
        <v>0.62</v>
      </c>
      <c r="I746" s="364"/>
      <c r="J746" s="238"/>
      <c r="K746" s="238"/>
      <c r="L746" s="238"/>
    </row>
    <row r="747" spans="1:12" ht="12.75" x14ac:dyDescent="0.2">
      <c r="A747" s="239" t="s">
        <v>1090</v>
      </c>
      <c r="B747" s="239" t="s">
        <v>2704</v>
      </c>
      <c r="C747" s="240">
        <v>0.3</v>
      </c>
      <c r="D747" s="241">
        <v>0.80000001192092896</v>
      </c>
      <c r="E747" s="242">
        <v>1.5416267019628558</v>
      </c>
      <c r="F747" s="358">
        <f>ROUND(MUNR[[#This Row],[Vt 2020]],2)</f>
        <v>1.54</v>
      </c>
      <c r="G747" s="358">
        <v>1.82</v>
      </c>
      <c r="H747" s="367">
        <v>2.48</v>
      </c>
      <c r="I747" s="364"/>
      <c r="J747" s="238"/>
      <c r="K747" s="238"/>
      <c r="L747" s="238"/>
    </row>
    <row r="748" spans="1:12" ht="12.75" x14ac:dyDescent="0.2">
      <c r="A748" s="239" t="s">
        <v>1110</v>
      </c>
      <c r="B748" s="243" t="s">
        <v>2163</v>
      </c>
      <c r="C748" s="240">
        <v>1.6</v>
      </c>
      <c r="D748" s="241">
        <v>1.6000000238418579</v>
      </c>
      <c r="E748" s="244">
        <v>13.520871964100486</v>
      </c>
      <c r="F748" s="358">
        <f>ROUND(MUNR[[#This Row],[Vt 2020]],2)</f>
        <v>13.52</v>
      </c>
      <c r="G748" s="358">
        <v>14.74</v>
      </c>
      <c r="H748" s="367">
        <v>17.420000000000002</v>
      </c>
      <c r="I748" s="364"/>
      <c r="J748" s="238"/>
      <c r="K748" s="238"/>
      <c r="L748" s="238"/>
    </row>
    <row r="749" spans="1:12" ht="12.75" x14ac:dyDescent="0.2">
      <c r="A749" s="239" t="s">
        <v>1028</v>
      </c>
      <c r="B749" s="243" t="s">
        <v>2607</v>
      </c>
      <c r="C749" s="240">
        <v>1</v>
      </c>
      <c r="D749" s="241">
        <v>1</v>
      </c>
      <c r="E749" s="244">
        <v>0.48110245866678447</v>
      </c>
      <c r="F749" s="358">
        <f>ROUND(MUNR[[#This Row],[Vt 2020]],2)</f>
        <v>0.48</v>
      </c>
      <c r="G749" s="358">
        <v>0.65</v>
      </c>
      <c r="H749" s="367">
        <v>0.78</v>
      </c>
      <c r="I749" s="364"/>
      <c r="J749" s="238"/>
      <c r="K749" s="238"/>
      <c r="L749" s="238"/>
    </row>
    <row r="750" spans="1:12" ht="12.75" x14ac:dyDescent="0.2">
      <c r="A750" s="239" t="s">
        <v>714</v>
      </c>
      <c r="B750" s="243" t="s">
        <v>2285</v>
      </c>
      <c r="C750" s="240">
        <v>1.2</v>
      </c>
      <c r="D750" s="241">
        <v>1.3999999761581421</v>
      </c>
      <c r="E750" s="244">
        <v>18.985016957781884</v>
      </c>
      <c r="F750" s="358">
        <f>ROUND(MUNR[[#This Row],[Vt 2020]],2)</f>
        <v>18.989999999999998</v>
      </c>
      <c r="G750" s="358">
        <v>23.29</v>
      </c>
      <c r="H750" s="367">
        <v>29.69</v>
      </c>
      <c r="I750" s="364"/>
      <c r="J750" s="238"/>
      <c r="K750" s="238"/>
      <c r="L750" s="238"/>
    </row>
    <row r="751" spans="1:12" ht="12.75" x14ac:dyDescent="0.2">
      <c r="A751" s="239" t="s">
        <v>1329</v>
      </c>
      <c r="B751" s="243" t="s">
        <v>3257</v>
      </c>
      <c r="C751" s="240">
        <v>0.1</v>
      </c>
      <c r="D751" s="241">
        <v>0.80000001192092896</v>
      </c>
      <c r="E751" s="244">
        <v>8.9707875204420556E-2</v>
      </c>
      <c r="F751" s="358">
        <f>ROUND(MUNR[[#This Row],[Vt 2020]],2)</f>
        <v>0.09</v>
      </c>
      <c r="G751" s="358">
        <v>0.11</v>
      </c>
      <c r="H751" s="367">
        <v>0.11</v>
      </c>
      <c r="I751" s="364"/>
      <c r="J751" s="238"/>
      <c r="K751" s="238"/>
      <c r="L751" s="238"/>
    </row>
    <row r="752" spans="1:12" ht="12.75" x14ac:dyDescent="0.2">
      <c r="A752" s="239" t="s">
        <v>1480</v>
      </c>
      <c r="B752" s="243" t="s">
        <v>2549</v>
      </c>
      <c r="C752" s="240">
        <v>0.3</v>
      </c>
      <c r="D752" s="241">
        <v>0.80000001192092896</v>
      </c>
      <c r="E752" s="244">
        <v>0.1716236823885747</v>
      </c>
      <c r="F752" s="358">
        <f>ROUND(MUNR[[#This Row],[Vt 2020]],2)</f>
        <v>0.17</v>
      </c>
      <c r="G752" s="358">
        <v>0.2</v>
      </c>
      <c r="H752" s="367">
        <v>0.26</v>
      </c>
      <c r="I752" s="369"/>
      <c r="J752" s="238"/>
      <c r="K752" s="238"/>
      <c r="L752" s="238"/>
    </row>
    <row r="753" spans="1:12" ht="12.75" x14ac:dyDescent="0.2">
      <c r="A753" s="239" t="s">
        <v>1131</v>
      </c>
      <c r="B753" s="239" t="s">
        <v>2549</v>
      </c>
      <c r="C753" s="240">
        <v>0.3</v>
      </c>
      <c r="D753" s="241">
        <v>0.80000001192092896</v>
      </c>
      <c r="E753" s="242">
        <v>0.36379295628285874</v>
      </c>
      <c r="F753" s="358">
        <f>ROUND(MUNR[[#This Row],[Vt 2020]],2)</f>
        <v>0.36</v>
      </c>
      <c r="G753" s="358">
        <v>0.46</v>
      </c>
      <c r="H753" s="367">
        <v>0.59</v>
      </c>
      <c r="I753" s="364"/>
      <c r="J753" s="238"/>
      <c r="K753" s="238"/>
      <c r="L753" s="238"/>
    </row>
    <row r="754" spans="1:12" ht="12.75" x14ac:dyDescent="0.2">
      <c r="A754" s="239" t="s">
        <v>795</v>
      </c>
      <c r="B754" s="243" t="s">
        <v>2269</v>
      </c>
      <c r="C754" s="240">
        <v>0.3</v>
      </c>
      <c r="D754" s="241">
        <v>0.80000001192092896</v>
      </c>
      <c r="E754" s="244">
        <v>2.0165994168575359</v>
      </c>
      <c r="F754" s="358">
        <f>ROUND(MUNR[[#This Row],[Vt 2020]],2)</f>
        <v>2.02</v>
      </c>
      <c r="G754" s="358">
        <v>2.46</v>
      </c>
      <c r="H754" s="367">
        <v>3.22</v>
      </c>
      <c r="I754" s="364"/>
      <c r="J754" s="238"/>
      <c r="K754" s="238"/>
      <c r="L754" s="238"/>
    </row>
    <row r="755" spans="1:12" ht="12.75" x14ac:dyDescent="0.2">
      <c r="A755" s="239" t="s">
        <v>1014</v>
      </c>
      <c r="B755" s="239" t="s">
        <v>3182</v>
      </c>
      <c r="C755" s="240">
        <v>1</v>
      </c>
      <c r="D755" s="241">
        <v>1</v>
      </c>
      <c r="E755" s="242">
        <v>8.4501052997836403</v>
      </c>
      <c r="F755" s="358">
        <f>ROUND(MUNR[[#This Row],[Vt 2020]],2)</f>
        <v>8.4499999999999993</v>
      </c>
      <c r="G755" s="358">
        <v>8.26</v>
      </c>
      <c r="H755" s="367">
        <v>9.83</v>
      </c>
      <c r="I755" s="364"/>
      <c r="J755" s="238"/>
      <c r="K755" s="238"/>
      <c r="L755" s="238"/>
    </row>
    <row r="756" spans="1:12" ht="12.75" x14ac:dyDescent="0.2">
      <c r="A756" s="239" t="s">
        <v>1415</v>
      </c>
      <c r="B756" s="239" t="s">
        <v>2221</v>
      </c>
      <c r="C756" s="240">
        <v>0.3</v>
      </c>
      <c r="D756" s="241">
        <v>0.80000001192092896</v>
      </c>
      <c r="E756" s="242">
        <v>1.0986888324811017</v>
      </c>
      <c r="F756" s="358">
        <f>ROUND(MUNR[[#This Row],[Vt 2020]],2)</f>
        <v>1.1000000000000001</v>
      </c>
      <c r="G756" s="358">
        <v>1.42</v>
      </c>
      <c r="H756" s="367">
        <v>1.79</v>
      </c>
      <c r="I756" s="364"/>
      <c r="J756" s="238"/>
      <c r="K756" s="238"/>
      <c r="L756" s="238"/>
    </row>
    <row r="757" spans="1:12" ht="12.75" x14ac:dyDescent="0.2">
      <c r="A757" s="239" t="s">
        <v>1189</v>
      </c>
      <c r="B757" s="243" t="s">
        <v>2693</v>
      </c>
      <c r="C757" s="240">
        <v>0.3</v>
      </c>
      <c r="D757" s="241">
        <v>0.80000001192092896</v>
      </c>
      <c r="E757" s="244">
        <v>0.36379295628285874</v>
      </c>
      <c r="F757" s="358">
        <f>ROUND(MUNR[[#This Row],[Vt 2020]],2)</f>
        <v>0.36</v>
      </c>
      <c r="G757" s="358">
        <v>0.46</v>
      </c>
      <c r="H757" s="367">
        <v>0.59</v>
      </c>
      <c r="I757" s="364"/>
      <c r="J757" s="238"/>
      <c r="K757" s="238"/>
      <c r="L757" s="238"/>
    </row>
    <row r="758" spans="1:12" ht="12.75" x14ac:dyDescent="0.2">
      <c r="A758" s="239" t="s">
        <v>805</v>
      </c>
      <c r="B758" s="239" t="s">
        <v>2139</v>
      </c>
      <c r="C758" s="240">
        <v>1.2</v>
      </c>
      <c r="D758" s="241">
        <v>1.3999999761581421</v>
      </c>
      <c r="E758" s="242">
        <v>4.8128507745113804</v>
      </c>
      <c r="F758" s="358">
        <f>ROUND(MUNR[[#This Row],[Vt 2020]],2)</f>
        <v>4.8099999999999996</v>
      </c>
      <c r="G758" s="358">
        <v>5.49</v>
      </c>
      <c r="H758" s="367">
        <v>6.71</v>
      </c>
      <c r="I758" s="364"/>
      <c r="J758" s="238"/>
      <c r="K758" s="238"/>
      <c r="L758" s="238"/>
    </row>
    <row r="759" spans="1:12" ht="12.75" x14ac:dyDescent="0.2">
      <c r="A759" s="239" t="s">
        <v>886</v>
      </c>
      <c r="B759" s="239" t="s">
        <v>2312</v>
      </c>
      <c r="C759" s="240">
        <v>0.3</v>
      </c>
      <c r="D759" s="241">
        <v>0.80000001192092896</v>
      </c>
      <c r="E759" s="242">
        <v>0.50397845850245371</v>
      </c>
      <c r="F759" s="358">
        <f>ROUND(MUNR[[#This Row],[Vt 2020]],2)</f>
        <v>0.5</v>
      </c>
      <c r="G759" s="358">
        <v>0.56000000000000005</v>
      </c>
      <c r="H759" s="367">
        <v>0.76</v>
      </c>
      <c r="I759" s="364"/>
      <c r="J759" s="238"/>
      <c r="K759" s="238"/>
      <c r="L759" s="238"/>
    </row>
    <row r="760" spans="1:12" ht="12.75" x14ac:dyDescent="0.2">
      <c r="A760" s="239" t="s">
        <v>752</v>
      </c>
      <c r="B760" s="243" t="s">
        <v>2869</v>
      </c>
      <c r="C760" s="240">
        <v>1</v>
      </c>
      <c r="D760" s="241">
        <v>0.80000001192092896</v>
      </c>
      <c r="E760" s="244">
        <v>1.930899164067617</v>
      </c>
      <c r="F760" s="358">
        <f>ROUND(MUNR[[#This Row],[Vt 2020]],2)</f>
        <v>1.93</v>
      </c>
      <c r="G760" s="358">
        <v>2.09</v>
      </c>
      <c r="H760" s="367">
        <v>2.23</v>
      </c>
      <c r="I760" s="364"/>
      <c r="J760" s="238"/>
      <c r="K760" s="238"/>
      <c r="L760" s="238"/>
    </row>
    <row r="761" spans="1:12" ht="12.75" x14ac:dyDescent="0.2">
      <c r="A761" s="239" t="s">
        <v>1318</v>
      </c>
      <c r="B761" s="243" t="s">
        <v>2109</v>
      </c>
      <c r="C761" s="240">
        <v>2</v>
      </c>
      <c r="D761" s="241">
        <v>2</v>
      </c>
      <c r="E761" s="244">
        <v>162.98141347212285</v>
      </c>
      <c r="F761" s="358">
        <f>ROUND(MUNR[[#This Row],[Vt 2020]],2)</f>
        <v>162.97999999999999</v>
      </c>
      <c r="G761" s="358">
        <v>189.76</v>
      </c>
      <c r="H761" s="367">
        <v>238.52</v>
      </c>
      <c r="I761" s="364"/>
      <c r="J761" s="238"/>
      <c r="K761" s="238"/>
      <c r="L761" s="238"/>
    </row>
    <row r="762" spans="1:12" ht="12.75" x14ac:dyDescent="0.2">
      <c r="A762" s="239" t="s">
        <v>617</v>
      </c>
      <c r="B762" s="243" t="s">
        <v>3047</v>
      </c>
      <c r="C762" s="240">
        <v>1</v>
      </c>
      <c r="D762" s="241">
        <v>1</v>
      </c>
      <c r="E762" s="244">
        <v>3.2312566337198958</v>
      </c>
      <c r="F762" s="358">
        <f>ROUND(MUNR[[#This Row],[Vt 2020]],2)</f>
        <v>3.23</v>
      </c>
      <c r="G762" s="358">
        <v>3.44</v>
      </c>
      <c r="H762" s="367">
        <v>4.1100000000000003</v>
      </c>
      <c r="I762" s="364"/>
      <c r="J762" s="238"/>
      <c r="K762" s="238"/>
      <c r="L762" s="238"/>
    </row>
    <row r="763" spans="1:12" ht="12.75" x14ac:dyDescent="0.2">
      <c r="A763" s="239" t="s">
        <v>1135</v>
      </c>
      <c r="B763" s="239" t="s">
        <v>2994</v>
      </c>
      <c r="C763" s="240">
        <v>0.3</v>
      </c>
      <c r="D763" s="241">
        <v>0.80000001192092896</v>
      </c>
      <c r="E763" s="242">
        <v>0.45491142361788206</v>
      </c>
      <c r="F763" s="358">
        <f>ROUND(MUNR[[#This Row],[Vt 2020]],2)</f>
        <v>0.45</v>
      </c>
      <c r="G763" s="358">
        <v>0.52</v>
      </c>
      <c r="H763" s="367">
        <v>0.62</v>
      </c>
      <c r="I763" s="364"/>
      <c r="J763" s="238"/>
      <c r="K763" s="238"/>
      <c r="L763" s="238"/>
    </row>
    <row r="764" spans="1:12" ht="12.75" x14ac:dyDescent="0.2">
      <c r="A764" s="239" t="s">
        <v>1153</v>
      </c>
      <c r="B764" s="243" t="s">
        <v>2707</v>
      </c>
      <c r="C764" s="240">
        <v>0.3</v>
      </c>
      <c r="D764" s="241">
        <v>0.80000001192092896</v>
      </c>
      <c r="E764" s="244">
        <v>1.5416267019628558</v>
      </c>
      <c r="F764" s="358">
        <f>ROUND(MUNR[[#This Row],[Vt 2020]],2)</f>
        <v>1.54</v>
      </c>
      <c r="G764" s="358">
        <v>1.82</v>
      </c>
      <c r="H764" s="367">
        <v>2.48</v>
      </c>
      <c r="I764" s="364"/>
      <c r="J764" s="238"/>
      <c r="K764" s="238"/>
      <c r="L764" s="238"/>
    </row>
    <row r="765" spans="1:12" ht="12.75" x14ac:dyDescent="0.2">
      <c r="A765" s="239" t="s">
        <v>891</v>
      </c>
      <c r="B765" s="239" t="s">
        <v>2528</v>
      </c>
      <c r="C765" s="240">
        <v>1.6</v>
      </c>
      <c r="D765" s="241">
        <v>1.6000000238418579</v>
      </c>
      <c r="E765" s="242">
        <v>18.887491467493561</v>
      </c>
      <c r="F765" s="358">
        <f>ROUND(MUNR[[#This Row],[Vt 2020]],2)</f>
        <v>18.89</v>
      </c>
      <c r="G765" s="358">
        <v>22.71</v>
      </c>
      <c r="H765" s="367">
        <v>28.13</v>
      </c>
      <c r="I765" s="364"/>
      <c r="J765" s="238"/>
      <c r="K765" s="238"/>
      <c r="L765" s="238"/>
    </row>
    <row r="766" spans="1:12" ht="12.75" x14ac:dyDescent="0.2">
      <c r="A766" s="239" t="s">
        <v>881</v>
      </c>
      <c r="B766" s="243" t="s">
        <v>2265</v>
      </c>
      <c r="C766" s="240">
        <v>0.3</v>
      </c>
      <c r="D766" s="241">
        <v>0.80000001192092896</v>
      </c>
      <c r="E766" s="244">
        <v>2.0165994168575359</v>
      </c>
      <c r="F766" s="358">
        <f>ROUND(MUNR[[#This Row],[Vt 2020]],2)</f>
        <v>2.02</v>
      </c>
      <c r="G766" s="358">
        <v>2.46</v>
      </c>
      <c r="H766" s="367">
        <v>3.22</v>
      </c>
      <c r="I766" s="364"/>
      <c r="J766" s="238"/>
      <c r="K766" s="238"/>
      <c r="L766" s="238"/>
    </row>
    <row r="767" spans="1:12" ht="12.75" x14ac:dyDescent="0.2">
      <c r="A767" s="239" t="s">
        <v>950</v>
      </c>
      <c r="B767" s="243" t="s">
        <v>2150</v>
      </c>
      <c r="C767" s="240">
        <v>0.3</v>
      </c>
      <c r="D767" s="241">
        <v>0.80000001192092896</v>
      </c>
      <c r="E767" s="244">
        <v>0.47105147728116609</v>
      </c>
      <c r="F767" s="358">
        <f>ROUND(MUNR[[#This Row],[Vt 2020]],2)</f>
        <v>0.47</v>
      </c>
      <c r="G767" s="358">
        <v>0.47</v>
      </c>
      <c r="H767" s="367">
        <v>0.62</v>
      </c>
      <c r="I767" s="364"/>
      <c r="J767" s="238"/>
      <c r="K767" s="238"/>
      <c r="L767" s="238"/>
    </row>
    <row r="768" spans="1:12" ht="12.75" x14ac:dyDescent="0.2">
      <c r="A768" s="239" t="s">
        <v>621</v>
      </c>
      <c r="B768" s="243" t="s">
        <v>2946</v>
      </c>
      <c r="C768" s="240">
        <v>1.2</v>
      </c>
      <c r="D768" s="241">
        <v>1.3999999761581421</v>
      </c>
      <c r="E768" s="244">
        <v>7.0501391442053754</v>
      </c>
      <c r="F768" s="358">
        <f>ROUND(MUNR[[#This Row],[Vt 2020]],2)</f>
        <v>7.05</v>
      </c>
      <c r="G768" s="358">
        <v>7.23</v>
      </c>
      <c r="H768" s="367">
        <v>9.8000000000000007</v>
      </c>
      <c r="I768" s="364"/>
      <c r="J768" s="238"/>
      <c r="K768" s="238"/>
      <c r="L768" s="238"/>
    </row>
    <row r="769" spans="1:12" ht="12.75" x14ac:dyDescent="0.2">
      <c r="A769" s="239" t="s">
        <v>793</v>
      </c>
      <c r="B769" s="239" t="s">
        <v>2534</v>
      </c>
      <c r="C769" s="240">
        <v>2</v>
      </c>
      <c r="D769" s="241">
        <v>2</v>
      </c>
      <c r="E769" s="242">
        <v>17.136569739003392</v>
      </c>
      <c r="F769" s="358">
        <f>ROUND(MUNR[[#This Row],[Vt 2020]],2)</f>
        <v>17.14</v>
      </c>
      <c r="G769" s="358">
        <v>18.98</v>
      </c>
      <c r="H769" s="367">
        <v>21.09</v>
      </c>
      <c r="I769" s="364"/>
      <c r="J769" s="238"/>
      <c r="K769" s="238"/>
      <c r="L769" s="238"/>
    </row>
    <row r="770" spans="1:12" ht="12.75" x14ac:dyDescent="0.2">
      <c r="A770" s="239" t="s">
        <v>1539</v>
      </c>
      <c r="B770" s="239" t="s">
        <v>2508</v>
      </c>
      <c r="C770" s="240">
        <v>0.3</v>
      </c>
      <c r="D770" s="241">
        <v>0.80000001192092896</v>
      </c>
      <c r="E770" s="242">
        <v>1.4355207293827554</v>
      </c>
      <c r="F770" s="358">
        <f>ROUND(MUNR[[#This Row],[Vt 2020]],2)</f>
        <v>1.44</v>
      </c>
      <c r="G770" s="358">
        <v>1.67</v>
      </c>
      <c r="H770" s="367">
        <v>2.13</v>
      </c>
      <c r="I770" s="364"/>
      <c r="J770" s="238"/>
      <c r="K770" s="238"/>
      <c r="L770" s="238"/>
    </row>
    <row r="771" spans="1:12" ht="12.75" x14ac:dyDescent="0.2">
      <c r="A771" s="239" t="s">
        <v>849</v>
      </c>
      <c r="B771" s="243" t="s">
        <v>3107</v>
      </c>
      <c r="C771" s="240">
        <v>0.3</v>
      </c>
      <c r="D771" s="241">
        <v>0.80000001192092896</v>
      </c>
      <c r="E771" s="244">
        <v>1.9545410523261364</v>
      </c>
      <c r="F771" s="358">
        <f>ROUND(MUNR[[#This Row],[Vt 2020]],2)</f>
        <v>1.95</v>
      </c>
      <c r="G771" s="358">
        <v>2</v>
      </c>
      <c r="H771" s="367">
        <v>2.1</v>
      </c>
      <c r="I771" s="364"/>
      <c r="J771" s="238"/>
      <c r="K771" s="238"/>
      <c r="L771" s="238"/>
    </row>
    <row r="772" spans="1:12" ht="12.75" x14ac:dyDescent="0.2">
      <c r="A772" s="239" t="s">
        <v>674</v>
      </c>
      <c r="B772" s="239" t="s">
        <v>3157</v>
      </c>
      <c r="C772" s="240">
        <v>0.3</v>
      </c>
      <c r="D772" s="241">
        <v>0.80000001192092896</v>
      </c>
      <c r="E772" s="242">
        <v>3.959510598906689</v>
      </c>
      <c r="F772" s="358">
        <f>ROUND(MUNR[[#This Row],[Vt 2020]],2)</f>
        <v>3.96</v>
      </c>
      <c r="G772" s="358">
        <v>4.55</v>
      </c>
      <c r="H772" s="367">
        <v>4.7300000000000004</v>
      </c>
      <c r="I772" s="364"/>
      <c r="J772" s="238"/>
      <c r="K772" s="238"/>
      <c r="L772" s="238"/>
    </row>
    <row r="773" spans="1:12" ht="12.75" x14ac:dyDescent="0.2">
      <c r="A773" s="239" t="s">
        <v>1272</v>
      </c>
      <c r="B773" s="239" t="s">
        <v>3060</v>
      </c>
      <c r="C773" s="240">
        <v>1</v>
      </c>
      <c r="D773" s="241">
        <v>1</v>
      </c>
      <c r="E773" s="242">
        <v>5.2167846076193083</v>
      </c>
      <c r="F773" s="358">
        <f>ROUND(MUNR[[#This Row],[Vt 2020]],2)</f>
        <v>5.22</v>
      </c>
      <c r="G773" s="358">
        <v>3.4</v>
      </c>
      <c r="H773" s="367">
        <v>4.2699999999999996</v>
      </c>
      <c r="I773" s="364"/>
      <c r="J773" s="238"/>
      <c r="K773" s="238"/>
      <c r="L773" s="238"/>
    </row>
    <row r="774" spans="1:12" ht="12.75" x14ac:dyDescent="0.2">
      <c r="A774" s="239" t="s">
        <v>1493</v>
      </c>
      <c r="B774" s="239" t="s">
        <v>2542</v>
      </c>
      <c r="C774" s="240">
        <v>0.3</v>
      </c>
      <c r="D774" s="241">
        <v>0.80000001192092896</v>
      </c>
      <c r="E774" s="242">
        <v>0.1716236823885747</v>
      </c>
      <c r="F774" s="358">
        <f>ROUND(MUNR[[#This Row],[Vt 2020]],2)</f>
        <v>0.17</v>
      </c>
      <c r="G774" s="358">
        <v>0.2</v>
      </c>
      <c r="H774" s="367">
        <v>0.26</v>
      </c>
      <c r="I774" s="364"/>
      <c r="J774" s="238"/>
      <c r="K774" s="238"/>
      <c r="L774" s="238"/>
    </row>
    <row r="775" spans="1:12" ht="12.75" x14ac:dyDescent="0.2">
      <c r="A775" s="239" t="s">
        <v>969</v>
      </c>
      <c r="B775" s="243" t="s">
        <v>2531</v>
      </c>
      <c r="C775" s="240">
        <v>1.6</v>
      </c>
      <c r="D775" s="241">
        <v>1.6000000238418579</v>
      </c>
      <c r="E775" s="244">
        <v>18.887491467493561</v>
      </c>
      <c r="F775" s="358">
        <f>ROUND(MUNR[[#This Row],[Vt 2020]],2)</f>
        <v>18.89</v>
      </c>
      <c r="G775" s="358">
        <v>22.71</v>
      </c>
      <c r="H775" s="367">
        <v>28.13</v>
      </c>
      <c r="I775" s="364"/>
      <c r="J775" s="238"/>
      <c r="K775" s="238"/>
      <c r="L775" s="238"/>
    </row>
    <row r="776" spans="1:12" ht="12.75" x14ac:dyDescent="0.2">
      <c r="A776" s="239" t="s">
        <v>753</v>
      </c>
      <c r="B776" s="239" t="s">
        <v>2582</v>
      </c>
      <c r="C776" s="240">
        <v>1</v>
      </c>
      <c r="D776" s="241">
        <v>0.80000001192092896</v>
      </c>
      <c r="E776" s="242">
        <v>2.5440085894033846</v>
      </c>
      <c r="F776" s="358">
        <f>ROUND(MUNR[[#This Row],[Vt 2020]],2)</f>
        <v>2.54</v>
      </c>
      <c r="G776" s="358">
        <v>8.9700000000000006</v>
      </c>
      <c r="H776" s="367">
        <v>10.08</v>
      </c>
      <c r="I776" s="364"/>
      <c r="J776" s="238"/>
      <c r="K776" s="238"/>
      <c r="L776" s="238"/>
    </row>
    <row r="777" spans="1:12" ht="12.75" x14ac:dyDescent="0.2">
      <c r="A777" s="239" t="s">
        <v>1004</v>
      </c>
      <c r="B777" s="243" t="s">
        <v>3137</v>
      </c>
      <c r="C777" s="240">
        <v>1</v>
      </c>
      <c r="D777" s="241">
        <v>1</v>
      </c>
      <c r="E777" s="244">
        <v>4.597327340442277</v>
      </c>
      <c r="F777" s="358">
        <f>ROUND(MUNR[[#This Row],[Vt 2020]],2)</f>
        <v>4.5999999999999996</v>
      </c>
      <c r="G777" s="358">
        <v>5.54</v>
      </c>
      <c r="H777" s="367">
        <v>6.84</v>
      </c>
      <c r="I777" s="364"/>
      <c r="J777" s="238"/>
      <c r="K777" s="238"/>
      <c r="L777" s="238"/>
    </row>
    <row r="778" spans="1:12" ht="12.75" x14ac:dyDescent="0.2">
      <c r="A778" s="239" t="s">
        <v>1043</v>
      </c>
      <c r="B778" s="239" t="s">
        <v>2628</v>
      </c>
      <c r="C778" s="240">
        <v>2</v>
      </c>
      <c r="D778" s="241">
        <v>2</v>
      </c>
      <c r="E778" s="242">
        <v>15.780678403248567</v>
      </c>
      <c r="F778" s="358">
        <f>ROUND(MUNR[[#This Row],[Vt 2020]],2)</f>
        <v>15.78</v>
      </c>
      <c r="G778" s="358">
        <v>17.25</v>
      </c>
      <c r="H778" s="367">
        <v>22.52</v>
      </c>
      <c r="I778" s="364"/>
      <c r="J778" s="238"/>
      <c r="K778" s="238"/>
      <c r="L778" s="238"/>
    </row>
    <row r="779" spans="1:12" ht="12.75" x14ac:dyDescent="0.2">
      <c r="A779" s="239" t="s">
        <v>1259</v>
      </c>
      <c r="B779" s="243" t="s">
        <v>2369</v>
      </c>
      <c r="C779" s="240">
        <v>0.3</v>
      </c>
      <c r="D779" s="241">
        <v>0.80000001192092896</v>
      </c>
      <c r="E779" s="244">
        <v>2.0513962276272166</v>
      </c>
      <c r="F779" s="358">
        <f>ROUND(MUNR[[#This Row],[Vt 2020]],2)</f>
        <v>2.0499999999999998</v>
      </c>
      <c r="G779" s="358">
        <v>2.7</v>
      </c>
      <c r="H779" s="367">
        <v>3.66</v>
      </c>
      <c r="I779" s="364"/>
      <c r="J779" s="238"/>
      <c r="K779" s="238"/>
      <c r="L779" s="238"/>
    </row>
    <row r="780" spans="1:12" ht="12.75" x14ac:dyDescent="0.2">
      <c r="A780" s="239" t="s">
        <v>841</v>
      </c>
      <c r="B780" s="243" t="s">
        <v>2577</v>
      </c>
      <c r="C780" s="240">
        <v>1</v>
      </c>
      <c r="D780" s="241">
        <v>0.80000001192092896</v>
      </c>
      <c r="E780" s="244">
        <v>2.5440085894033846</v>
      </c>
      <c r="F780" s="358">
        <f>ROUND(MUNR[[#This Row],[Vt 2020]],2)</f>
        <v>2.54</v>
      </c>
      <c r="G780" s="358">
        <v>8.9700000000000006</v>
      </c>
      <c r="H780" s="367">
        <v>10.08</v>
      </c>
      <c r="I780" s="364"/>
      <c r="J780" s="238"/>
      <c r="K780" s="238"/>
      <c r="L780" s="238"/>
    </row>
    <row r="781" spans="1:12" ht="12.75" x14ac:dyDescent="0.2">
      <c r="A781" s="239" t="s">
        <v>844</v>
      </c>
      <c r="B781" s="243" t="s">
        <v>3175</v>
      </c>
      <c r="C781" s="240">
        <v>1</v>
      </c>
      <c r="D781" s="241">
        <v>1</v>
      </c>
      <c r="E781" s="244">
        <v>0.81820928915310109</v>
      </c>
      <c r="F781" s="358">
        <f>ROUND(MUNR[[#This Row],[Vt 2020]],2)</f>
        <v>0.82</v>
      </c>
      <c r="G781" s="358">
        <v>1.34</v>
      </c>
      <c r="H781" s="367">
        <v>1.5</v>
      </c>
      <c r="I781" s="364"/>
      <c r="J781" s="238"/>
      <c r="K781" s="238"/>
      <c r="L781" s="238"/>
    </row>
    <row r="782" spans="1:12" ht="12.75" x14ac:dyDescent="0.2">
      <c r="A782" s="239" t="s">
        <v>598</v>
      </c>
      <c r="B782" s="239" t="s">
        <v>3000</v>
      </c>
      <c r="C782" s="240">
        <v>1.6</v>
      </c>
      <c r="D782" s="241">
        <v>1.6000000238418579</v>
      </c>
      <c r="E782" s="242">
        <v>11.146427189847158</v>
      </c>
      <c r="F782" s="358">
        <f>ROUND(MUNR[[#This Row],[Vt 2020]],2)</f>
        <v>11.15</v>
      </c>
      <c r="G782" s="358">
        <v>14.11</v>
      </c>
      <c r="H782" s="367">
        <v>16.5</v>
      </c>
      <c r="I782" s="364"/>
      <c r="J782" s="238"/>
      <c r="K782" s="238"/>
      <c r="L782" s="238"/>
    </row>
    <row r="783" spans="1:12" ht="12.75" x14ac:dyDescent="0.2">
      <c r="A783" s="239" t="s">
        <v>1256</v>
      </c>
      <c r="B783" s="243" t="s">
        <v>2852</v>
      </c>
      <c r="C783" s="240">
        <v>0.3</v>
      </c>
      <c r="D783" s="241">
        <v>0.80000001192092896</v>
      </c>
      <c r="E783" s="244">
        <v>4.401497130991646</v>
      </c>
      <c r="F783" s="358">
        <f>ROUND(MUNR[[#This Row],[Vt 2020]],2)</f>
        <v>4.4000000000000004</v>
      </c>
      <c r="G783" s="358">
        <v>4.87</v>
      </c>
      <c r="H783" s="367">
        <v>5.7</v>
      </c>
      <c r="I783" s="364"/>
      <c r="J783" s="238"/>
      <c r="K783" s="238"/>
      <c r="L783" s="238"/>
    </row>
    <row r="784" spans="1:12" ht="12.75" x14ac:dyDescent="0.2">
      <c r="A784" s="239" t="s">
        <v>712</v>
      </c>
      <c r="B784" s="239" t="s">
        <v>2803</v>
      </c>
      <c r="C784" s="240">
        <v>1.2</v>
      </c>
      <c r="D784" s="241">
        <v>1.3999999761581421</v>
      </c>
      <c r="E784" s="242">
        <v>0.93724619149325339</v>
      </c>
      <c r="F784" s="358">
        <f>ROUND(MUNR[[#This Row],[Vt 2020]],2)</f>
        <v>0.94</v>
      </c>
      <c r="G784" s="358">
        <v>1.1200000000000001</v>
      </c>
      <c r="H784" s="367">
        <v>1.29</v>
      </c>
      <c r="I784" s="364"/>
      <c r="J784" s="238"/>
      <c r="K784" s="238"/>
      <c r="L784" s="238"/>
    </row>
    <row r="785" spans="1:12" ht="12.75" x14ac:dyDescent="0.2">
      <c r="A785" s="239" t="s">
        <v>1335</v>
      </c>
      <c r="B785" s="239" t="s">
        <v>2474</v>
      </c>
      <c r="C785" s="240">
        <v>0.3</v>
      </c>
      <c r="D785" s="241">
        <v>0.80000001192092896</v>
      </c>
      <c r="E785" s="242">
        <v>3.6013776932655941</v>
      </c>
      <c r="F785" s="358">
        <f>ROUND(MUNR[[#This Row],[Vt 2020]],2)</f>
        <v>3.6</v>
      </c>
      <c r="G785" s="358">
        <v>7.37</v>
      </c>
      <c r="H785" s="367">
        <v>8.59</v>
      </c>
      <c r="I785" s="364"/>
      <c r="J785" s="238"/>
      <c r="K785" s="238"/>
      <c r="L785" s="238"/>
    </row>
    <row r="786" spans="1:12" ht="12.75" x14ac:dyDescent="0.2">
      <c r="A786" s="239" t="s">
        <v>1008</v>
      </c>
      <c r="B786" s="239" t="s">
        <v>2596</v>
      </c>
      <c r="C786" s="240">
        <v>1</v>
      </c>
      <c r="D786" s="241">
        <v>1</v>
      </c>
      <c r="E786" s="242">
        <v>6.0765590252644088</v>
      </c>
      <c r="F786" s="358">
        <f>ROUND(MUNR[[#This Row],[Vt 2020]],2)</f>
        <v>6.08</v>
      </c>
      <c r="G786" s="358">
        <v>6.43</v>
      </c>
      <c r="H786" s="367">
        <v>7.5</v>
      </c>
      <c r="I786" s="364"/>
      <c r="J786" s="238"/>
      <c r="K786" s="238"/>
      <c r="L786" s="238"/>
    </row>
    <row r="787" spans="1:12" ht="12.75" x14ac:dyDescent="0.2">
      <c r="A787" s="239" t="s">
        <v>810</v>
      </c>
      <c r="B787" s="243" t="s">
        <v>2792</v>
      </c>
      <c r="C787" s="240">
        <v>1.2</v>
      </c>
      <c r="D787" s="241">
        <v>1.3999999761581421</v>
      </c>
      <c r="E787" s="244">
        <v>4.3167120664148504</v>
      </c>
      <c r="F787" s="358">
        <f>ROUND(MUNR[[#This Row],[Vt 2020]],2)</f>
        <v>4.32</v>
      </c>
      <c r="G787" s="358">
        <v>5.39</v>
      </c>
      <c r="H787" s="367">
        <v>6.87</v>
      </c>
      <c r="I787" s="364"/>
      <c r="J787" s="238"/>
      <c r="K787" s="238"/>
      <c r="L787" s="238"/>
    </row>
    <row r="788" spans="1:12" ht="12.75" x14ac:dyDescent="0.2">
      <c r="A788" s="239" t="s">
        <v>1084</v>
      </c>
      <c r="B788" s="239" t="s">
        <v>2678</v>
      </c>
      <c r="C788" s="240">
        <v>0.3</v>
      </c>
      <c r="D788" s="241">
        <v>0.80000001192092896</v>
      </c>
      <c r="E788" s="242">
        <v>2.2748394923516737</v>
      </c>
      <c r="F788" s="358">
        <f>ROUND(MUNR[[#This Row],[Vt 2020]],2)</f>
        <v>2.27</v>
      </c>
      <c r="G788" s="358">
        <v>2.5099999999999998</v>
      </c>
      <c r="H788" s="367">
        <v>2.87</v>
      </c>
      <c r="I788" s="364"/>
      <c r="J788" s="238"/>
      <c r="K788" s="238"/>
      <c r="L788" s="238"/>
    </row>
    <row r="789" spans="1:12" ht="12.75" x14ac:dyDescent="0.2">
      <c r="A789" s="239" t="s">
        <v>1003</v>
      </c>
      <c r="B789" s="243" t="s">
        <v>2966</v>
      </c>
      <c r="C789" s="240">
        <v>1</v>
      </c>
      <c r="D789" s="241">
        <v>1</v>
      </c>
      <c r="E789" s="244">
        <v>4.6463140460971646</v>
      </c>
      <c r="F789" s="358">
        <f>ROUND(MUNR[[#This Row],[Vt 2020]],2)</f>
        <v>4.6500000000000004</v>
      </c>
      <c r="G789" s="358">
        <v>4.59</v>
      </c>
      <c r="H789" s="367">
        <v>6.07</v>
      </c>
      <c r="I789" s="364"/>
      <c r="J789" s="238"/>
      <c r="K789" s="238"/>
      <c r="L789" s="238"/>
    </row>
    <row r="790" spans="1:12" ht="12.75" x14ac:dyDescent="0.2">
      <c r="A790" s="239" t="s">
        <v>1085</v>
      </c>
      <c r="B790" s="243" t="s">
        <v>3193</v>
      </c>
      <c r="C790" s="240">
        <v>1</v>
      </c>
      <c r="D790" s="241">
        <v>1</v>
      </c>
      <c r="E790" s="244">
        <v>8.4501052997836403</v>
      </c>
      <c r="F790" s="358">
        <f>ROUND(MUNR[[#This Row],[Vt 2020]],2)</f>
        <v>8.4499999999999993</v>
      </c>
      <c r="G790" s="358">
        <v>8.26</v>
      </c>
      <c r="H790" s="367">
        <v>9.83</v>
      </c>
      <c r="I790" s="364"/>
      <c r="J790" s="238"/>
      <c r="K790" s="238"/>
      <c r="L790" s="238"/>
    </row>
    <row r="791" spans="1:12" ht="12.75" x14ac:dyDescent="0.2">
      <c r="A791" s="239" t="s">
        <v>1075</v>
      </c>
      <c r="B791" s="243" t="s">
        <v>3139</v>
      </c>
      <c r="C791" s="240">
        <v>1</v>
      </c>
      <c r="D791" s="241">
        <v>1</v>
      </c>
      <c r="E791" s="244">
        <v>4.597327340442277</v>
      </c>
      <c r="F791" s="358">
        <f>ROUND(MUNR[[#This Row],[Vt 2020]],2)</f>
        <v>4.5999999999999996</v>
      </c>
      <c r="G791" s="358">
        <v>5.54</v>
      </c>
      <c r="H791" s="367">
        <v>6.84</v>
      </c>
      <c r="I791" s="364"/>
      <c r="J791" s="238"/>
      <c r="K791" s="238"/>
      <c r="L791" s="238"/>
    </row>
    <row r="792" spans="1:12" ht="12.75" x14ac:dyDescent="0.2">
      <c r="A792" s="239" t="s">
        <v>1122</v>
      </c>
      <c r="B792" s="239" t="s">
        <v>3151</v>
      </c>
      <c r="C792" s="245">
        <v>0.1</v>
      </c>
      <c r="D792" s="241">
        <v>0.80000001192092896</v>
      </c>
      <c r="E792" s="242">
        <v>1.9469085577528569</v>
      </c>
      <c r="F792" s="358">
        <f>ROUND(MUNR[[#This Row],[Vt 2020]],2)</f>
        <v>1.95</v>
      </c>
      <c r="G792" s="358">
        <v>2.2400000000000002</v>
      </c>
      <c r="H792" s="367">
        <v>2.69</v>
      </c>
      <c r="I792" s="364"/>
      <c r="J792" s="238"/>
      <c r="K792" s="238"/>
      <c r="L792" s="238"/>
    </row>
    <row r="793" spans="1:12" ht="12.75" x14ac:dyDescent="0.2">
      <c r="A793" s="239" t="s">
        <v>894</v>
      </c>
      <c r="B793" s="239" t="s">
        <v>2797</v>
      </c>
      <c r="C793" s="240">
        <v>1.2</v>
      </c>
      <c r="D793" s="241">
        <v>1.3999999761581421</v>
      </c>
      <c r="E793" s="242">
        <v>4.3167120664148504</v>
      </c>
      <c r="F793" s="358">
        <f>ROUND(MUNR[[#This Row],[Vt 2020]],2)</f>
        <v>4.32</v>
      </c>
      <c r="G793" s="358">
        <v>5.39</v>
      </c>
      <c r="H793" s="367">
        <v>6.87</v>
      </c>
      <c r="I793" s="364"/>
      <c r="J793" s="238"/>
      <c r="K793" s="238"/>
      <c r="L793" s="238"/>
    </row>
    <row r="794" spans="1:12" ht="12.75" x14ac:dyDescent="0.2">
      <c r="A794" s="239" t="s">
        <v>1471</v>
      </c>
      <c r="B794" s="243" t="s">
        <v>2767</v>
      </c>
      <c r="C794" s="240">
        <v>0.3</v>
      </c>
      <c r="D794" s="241">
        <v>0.80000001192092896</v>
      </c>
      <c r="E794" s="244">
        <v>8.3463786742761475E-2</v>
      </c>
      <c r="F794" s="358">
        <f>ROUND(MUNR[[#This Row],[Vt 2020]],2)</f>
        <v>0.08</v>
      </c>
      <c r="G794" s="358">
        <v>0.09</v>
      </c>
      <c r="H794" s="367">
        <v>0.11</v>
      </c>
      <c r="I794" s="364"/>
      <c r="J794" s="238"/>
      <c r="K794" s="238"/>
      <c r="L794" s="238"/>
    </row>
    <row r="795" spans="1:12" ht="12.75" x14ac:dyDescent="0.2">
      <c r="A795" s="239" t="s">
        <v>1150</v>
      </c>
      <c r="B795" s="239" t="s">
        <v>3190</v>
      </c>
      <c r="C795" s="240">
        <v>1</v>
      </c>
      <c r="D795" s="241">
        <v>1</v>
      </c>
      <c r="E795" s="242">
        <v>8.4501052997836403</v>
      </c>
      <c r="F795" s="358">
        <f>ROUND(MUNR[[#This Row],[Vt 2020]],2)</f>
        <v>8.4499999999999993</v>
      </c>
      <c r="G795" s="358">
        <v>8.26</v>
      </c>
      <c r="H795" s="367">
        <v>9.83</v>
      </c>
      <c r="I795" s="364"/>
      <c r="J795" s="238"/>
      <c r="K795" s="238"/>
      <c r="L795" s="238"/>
    </row>
    <row r="796" spans="1:12" ht="12.75" x14ac:dyDescent="0.2">
      <c r="A796" s="239" t="s">
        <v>964</v>
      </c>
      <c r="B796" s="239" t="s">
        <v>2297</v>
      </c>
      <c r="C796" s="240">
        <v>0.3</v>
      </c>
      <c r="D796" s="241">
        <v>0.80000001192092896</v>
      </c>
      <c r="E796" s="242">
        <v>0.50397845850245371</v>
      </c>
      <c r="F796" s="358">
        <f>ROUND(MUNR[[#This Row],[Vt 2020]],2)</f>
        <v>0.5</v>
      </c>
      <c r="G796" s="358">
        <v>0.56000000000000005</v>
      </c>
      <c r="H796" s="367">
        <v>0.76</v>
      </c>
      <c r="I796" s="364"/>
      <c r="J796" s="238"/>
      <c r="K796" s="238"/>
      <c r="L796" s="238"/>
    </row>
    <row r="797" spans="1:12" ht="12.75" x14ac:dyDescent="0.2">
      <c r="A797" s="239" t="s">
        <v>866</v>
      </c>
      <c r="B797" s="239" t="s">
        <v>2329</v>
      </c>
      <c r="C797" s="240">
        <v>1</v>
      </c>
      <c r="D797" s="241">
        <v>1</v>
      </c>
      <c r="E797" s="242">
        <v>0.58701222602356495</v>
      </c>
      <c r="F797" s="358">
        <f>ROUND(MUNR[[#This Row],[Vt 2020]],2)</f>
        <v>0.59</v>
      </c>
      <c r="G797" s="358">
        <v>0.66</v>
      </c>
      <c r="H797" s="367">
        <v>0.95</v>
      </c>
      <c r="I797" s="364"/>
      <c r="J797" s="238"/>
      <c r="K797" s="238"/>
      <c r="L797" s="238"/>
    </row>
    <row r="798" spans="1:12" ht="12.75" x14ac:dyDescent="0.2">
      <c r="A798" s="239" t="s">
        <v>1097</v>
      </c>
      <c r="B798" s="239" t="s">
        <v>2612</v>
      </c>
      <c r="C798" s="240">
        <v>1</v>
      </c>
      <c r="D798" s="241">
        <v>1</v>
      </c>
      <c r="E798" s="242">
        <v>0.48110245866678447</v>
      </c>
      <c r="F798" s="358">
        <f>ROUND(MUNR[[#This Row],[Vt 2020]],2)</f>
        <v>0.48</v>
      </c>
      <c r="G798" s="358">
        <v>0.65</v>
      </c>
      <c r="H798" s="367">
        <v>0.78</v>
      </c>
      <c r="I798" s="364"/>
      <c r="J798" s="238"/>
      <c r="K798" s="238"/>
      <c r="L798" s="238"/>
    </row>
    <row r="799" spans="1:12" ht="12.75" x14ac:dyDescent="0.2">
      <c r="A799" s="239" t="s">
        <v>1074</v>
      </c>
      <c r="B799" s="239" t="s">
        <v>2975</v>
      </c>
      <c r="C799" s="240">
        <v>1</v>
      </c>
      <c r="D799" s="241">
        <v>1</v>
      </c>
      <c r="E799" s="242">
        <v>4.6463140460971646</v>
      </c>
      <c r="F799" s="358">
        <f>ROUND(MUNR[[#This Row],[Vt 2020]],2)</f>
        <v>4.6500000000000004</v>
      </c>
      <c r="G799" s="358">
        <v>4.59</v>
      </c>
      <c r="H799" s="367">
        <v>6.07</v>
      </c>
      <c r="I799" s="364"/>
      <c r="J799" s="238"/>
      <c r="K799" s="238"/>
      <c r="L799" s="238"/>
    </row>
    <row r="800" spans="1:12" ht="12.75" x14ac:dyDescent="0.2">
      <c r="A800" s="239" t="s">
        <v>1504</v>
      </c>
      <c r="B800" s="243" t="s">
        <v>2551</v>
      </c>
      <c r="C800" s="240">
        <v>0.3</v>
      </c>
      <c r="D800" s="241">
        <v>0.80000001192092896</v>
      </c>
      <c r="E800" s="244">
        <v>0.1716236823885747</v>
      </c>
      <c r="F800" s="358">
        <f>ROUND(MUNR[[#This Row],[Vt 2020]],2)</f>
        <v>0.17</v>
      </c>
      <c r="G800" s="358">
        <v>0.2</v>
      </c>
      <c r="H800" s="367">
        <v>0.26</v>
      </c>
      <c r="I800" s="364"/>
      <c r="J800" s="238"/>
      <c r="K800" s="238"/>
      <c r="L800" s="238"/>
    </row>
    <row r="801" spans="1:12" ht="12.75" x14ac:dyDescent="0.2">
      <c r="A801" s="239" t="s">
        <v>1076</v>
      </c>
      <c r="B801" s="239" t="s">
        <v>3006</v>
      </c>
      <c r="C801" s="240">
        <v>1.2</v>
      </c>
      <c r="D801" s="241">
        <v>1.3999999761581421</v>
      </c>
      <c r="E801" s="242">
        <v>4.5863066068779936</v>
      </c>
      <c r="F801" s="358">
        <f>ROUND(MUNR[[#This Row],[Vt 2020]],2)</f>
        <v>4.59</v>
      </c>
      <c r="G801" s="358">
        <v>4.7699999999999996</v>
      </c>
      <c r="H801" s="367">
        <v>5.34</v>
      </c>
      <c r="I801" s="364"/>
      <c r="J801" s="238"/>
      <c r="K801" s="238"/>
      <c r="L801" s="238"/>
    </row>
    <row r="802" spans="1:12" ht="12.75" x14ac:dyDescent="0.2">
      <c r="A802" s="239" t="s">
        <v>930</v>
      </c>
      <c r="B802" s="243" t="s">
        <v>3109</v>
      </c>
      <c r="C802" s="240">
        <v>0.3</v>
      </c>
      <c r="D802" s="241">
        <v>0.80000001192092896</v>
      </c>
      <c r="E802" s="244">
        <v>1.9545410523261364</v>
      </c>
      <c r="F802" s="358">
        <f>ROUND(MUNR[[#This Row],[Vt 2020]],2)</f>
        <v>1.95</v>
      </c>
      <c r="G802" s="358">
        <v>2</v>
      </c>
      <c r="H802" s="367">
        <v>2.1</v>
      </c>
      <c r="I802" s="364"/>
      <c r="J802" s="238"/>
      <c r="K802" s="238"/>
      <c r="L802" s="238"/>
    </row>
    <row r="803" spans="1:12" ht="12.75" x14ac:dyDescent="0.2">
      <c r="A803" s="239" t="s">
        <v>275</v>
      </c>
      <c r="B803" s="243" t="s">
        <v>2761</v>
      </c>
      <c r="C803" s="240">
        <v>1.2</v>
      </c>
      <c r="D803" s="241">
        <v>1.3999999761581421</v>
      </c>
      <c r="E803" s="244">
        <v>5.5564196999224924</v>
      </c>
      <c r="F803" s="358">
        <f>ROUND(MUNR[[#This Row],[Vt 2020]],2)</f>
        <v>5.56</v>
      </c>
      <c r="G803" s="358">
        <v>8.0299999999999994</v>
      </c>
      <c r="H803" s="367">
        <v>8.01</v>
      </c>
      <c r="I803" s="364"/>
      <c r="J803" s="238"/>
      <c r="K803" s="238"/>
      <c r="L803" s="238"/>
    </row>
    <row r="804" spans="1:12" ht="12.75" x14ac:dyDescent="0.2">
      <c r="A804" s="239" t="s">
        <v>760</v>
      </c>
      <c r="B804" s="243" t="s">
        <v>2342</v>
      </c>
      <c r="C804" s="240">
        <v>0.3</v>
      </c>
      <c r="D804" s="241">
        <v>0.80000001192092896</v>
      </c>
      <c r="E804" s="244">
        <v>1.3091647495098744</v>
      </c>
      <c r="F804" s="358">
        <f>ROUND(MUNR[[#This Row],[Vt 2020]],2)</f>
        <v>1.31</v>
      </c>
      <c r="G804" s="358">
        <v>1.55</v>
      </c>
      <c r="H804" s="367">
        <v>1.86</v>
      </c>
      <c r="I804" s="369"/>
      <c r="J804" s="238"/>
      <c r="K804" s="238"/>
      <c r="L804" s="238"/>
    </row>
    <row r="805" spans="1:12" ht="12.75" x14ac:dyDescent="0.2">
      <c r="A805" s="239" t="s">
        <v>831</v>
      </c>
      <c r="B805" s="239" t="s">
        <v>2342</v>
      </c>
      <c r="C805" s="240">
        <v>0.3</v>
      </c>
      <c r="D805" s="241">
        <v>0.80000001192092896</v>
      </c>
      <c r="E805" s="242">
        <v>1.3677474400727085</v>
      </c>
      <c r="F805" s="358">
        <f>ROUND(MUNR[[#This Row],[Vt 2020]],2)</f>
        <v>1.37</v>
      </c>
      <c r="G805" s="358">
        <v>1.43</v>
      </c>
      <c r="H805" s="367">
        <v>1.63</v>
      </c>
      <c r="I805" s="364"/>
      <c r="J805" s="238"/>
      <c r="K805" s="238"/>
      <c r="L805" s="238"/>
    </row>
    <row r="806" spans="1:12" ht="12.75" x14ac:dyDescent="0.2">
      <c r="A806" s="239" t="s">
        <v>1240</v>
      </c>
      <c r="B806" s="239" t="s">
        <v>2698</v>
      </c>
      <c r="C806" s="240">
        <v>0.3</v>
      </c>
      <c r="D806" s="241">
        <v>0.80000001192092896</v>
      </c>
      <c r="E806" s="242">
        <v>0.36379295628285874</v>
      </c>
      <c r="F806" s="358">
        <f>ROUND(MUNR[[#This Row],[Vt 2020]],2)</f>
        <v>0.36</v>
      </c>
      <c r="G806" s="358">
        <v>0.46</v>
      </c>
      <c r="H806" s="367">
        <v>0.59</v>
      </c>
      <c r="I806" s="364"/>
      <c r="J806" s="238"/>
      <c r="K806" s="238"/>
      <c r="L806" s="238"/>
    </row>
    <row r="807" spans="1:12" ht="12.75" x14ac:dyDescent="0.2">
      <c r="A807" s="239" t="s">
        <v>1330</v>
      </c>
      <c r="B807" s="243" t="s">
        <v>2441</v>
      </c>
      <c r="C807" s="240">
        <v>0.3</v>
      </c>
      <c r="D807" s="241">
        <v>0.80000001192092896</v>
      </c>
      <c r="E807" s="244">
        <v>1.5247026595822426</v>
      </c>
      <c r="F807" s="358">
        <f>ROUND(MUNR[[#This Row],[Vt 2020]],2)</f>
        <v>1.52</v>
      </c>
      <c r="G807" s="358">
        <v>1.73</v>
      </c>
      <c r="H807" s="367">
        <v>1.88</v>
      </c>
      <c r="I807" s="364"/>
      <c r="J807" s="238"/>
      <c r="K807" s="238"/>
      <c r="L807" s="238"/>
    </row>
    <row r="808" spans="1:12" ht="12.75" x14ac:dyDescent="0.2">
      <c r="A808" s="239" t="s">
        <v>560</v>
      </c>
      <c r="B808" s="243" t="s">
        <v>2645</v>
      </c>
      <c r="C808" s="240">
        <v>0.3</v>
      </c>
      <c r="D808" s="241">
        <v>0.80000001192092896</v>
      </c>
      <c r="E808" s="244">
        <v>0.54678524540747719</v>
      </c>
      <c r="F808" s="358">
        <f>ROUND(MUNR[[#This Row],[Vt 2020]],2)</f>
        <v>0.55000000000000004</v>
      </c>
      <c r="G808" s="358">
        <v>0.64</v>
      </c>
      <c r="H808" s="367">
        <v>0.82</v>
      </c>
      <c r="I808" s="369"/>
      <c r="J808" s="238"/>
      <c r="K808" s="238"/>
      <c r="L808" s="238"/>
    </row>
    <row r="809" spans="1:12" ht="12.75" x14ac:dyDescent="0.2">
      <c r="A809" s="239" t="s">
        <v>925</v>
      </c>
      <c r="B809" s="239" t="s">
        <v>2645</v>
      </c>
      <c r="C809" s="240">
        <v>1</v>
      </c>
      <c r="D809" s="241">
        <v>1</v>
      </c>
      <c r="E809" s="242">
        <v>0.81820928915310109</v>
      </c>
      <c r="F809" s="358">
        <f>ROUND(MUNR[[#This Row],[Vt 2020]],2)</f>
        <v>0.82</v>
      </c>
      <c r="G809" s="358">
        <v>1.34</v>
      </c>
      <c r="H809" s="367">
        <v>1.5</v>
      </c>
      <c r="I809" s="364"/>
      <c r="J809" s="238"/>
      <c r="K809" s="238"/>
      <c r="L809" s="238"/>
    </row>
    <row r="810" spans="1:12" ht="12.75" x14ac:dyDescent="0.2">
      <c r="A810" s="239" t="s">
        <v>709</v>
      </c>
      <c r="B810" s="243" t="s">
        <v>3049</v>
      </c>
      <c r="C810" s="240">
        <v>1</v>
      </c>
      <c r="D810" s="241">
        <v>1</v>
      </c>
      <c r="E810" s="244">
        <v>3.2312566337198958</v>
      </c>
      <c r="F810" s="358">
        <f>ROUND(MUNR[[#This Row],[Vt 2020]],2)</f>
        <v>3.23</v>
      </c>
      <c r="G810" s="358">
        <v>3.44</v>
      </c>
      <c r="H810" s="367">
        <v>4.1100000000000003</v>
      </c>
      <c r="I810" s="364"/>
      <c r="J810" s="238"/>
      <c r="K810" s="238"/>
      <c r="L810" s="238"/>
    </row>
    <row r="811" spans="1:12" ht="12.75" x14ac:dyDescent="0.2">
      <c r="A811" s="239" t="s">
        <v>1159</v>
      </c>
      <c r="B811" s="239" t="s">
        <v>2620</v>
      </c>
      <c r="C811" s="240">
        <v>1</v>
      </c>
      <c r="D811" s="241">
        <v>1</v>
      </c>
      <c r="E811" s="242">
        <v>0.48110245866678447</v>
      </c>
      <c r="F811" s="358">
        <f>ROUND(MUNR[[#This Row],[Vt 2020]],2)</f>
        <v>0.48</v>
      </c>
      <c r="G811" s="358">
        <v>0.65</v>
      </c>
      <c r="H811" s="367">
        <v>0.78</v>
      </c>
      <c r="I811" s="364"/>
      <c r="J811" s="238"/>
      <c r="K811" s="238"/>
      <c r="L811" s="238"/>
    </row>
    <row r="812" spans="1:12" ht="12.75" x14ac:dyDescent="0.2">
      <c r="A812" s="239" t="s">
        <v>1452</v>
      </c>
      <c r="B812" s="243" t="s">
        <v>3227</v>
      </c>
      <c r="C812" s="240">
        <v>0.1</v>
      </c>
      <c r="D812" s="241">
        <v>0.80000001192092896</v>
      </c>
      <c r="E812" s="244">
        <v>2.0199272974374745E-2</v>
      </c>
      <c r="F812" s="358">
        <f>ROUND(MUNR[[#This Row],[Vt 2020]],2)</f>
        <v>0.02</v>
      </c>
      <c r="G812" s="358">
        <v>0.02</v>
      </c>
      <c r="H812" s="367">
        <v>0.02</v>
      </c>
      <c r="I812" s="364"/>
      <c r="J812" s="238"/>
      <c r="K812" s="238"/>
      <c r="L812" s="238"/>
    </row>
    <row r="813" spans="1:12" ht="12.75" x14ac:dyDescent="0.2">
      <c r="A813" s="239" t="s">
        <v>1365</v>
      </c>
      <c r="B813" s="239" t="s">
        <v>3254</v>
      </c>
      <c r="C813" s="240">
        <v>0.1</v>
      </c>
      <c r="D813" s="241">
        <v>0.80000001192092896</v>
      </c>
      <c r="E813" s="242">
        <v>8.9707875204420556E-2</v>
      </c>
      <c r="F813" s="358">
        <f>ROUND(MUNR[[#This Row],[Vt 2020]],2)</f>
        <v>0.09</v>
      </c>
      <c r="G813" s="358">
        <v>0.11</v>
      </c>
      <c r="H813" s="367">
        <v>0.11</v>
      </c>
      <c r="I813" s="364"/>
      <c r="J813" s="238"/>
      <c r="K813" s="238"/>
      <c r="L813" s="238"/>
    </row>
    <row r="814" spans="1:12" ht="12.75" x14ac:dyDescent="0.2">
      <c r="A814" s="239" t="s">
        <v>981</v>
      </c>
      <c r="B814" s="243" t="s">
        <v>2916</v>
      </c>
      <c r="C814" s="240">
        <v>0.3</v>
      </c>
      <c r="D814" s="241">
        <v>0.80000001192092896</v>
      </c>
      <c r="E814" s="244">
        <v>2.2805437761079461</v>
      </c>
      <c r="F814" s="358">
        <f>ROUND(MUNR[[#This Row],[Vt 2020]],2)</f>
        <v>2.2799999999999998</v>
      </c>
      <c r="G814" s="358">
        <v>2.34</v>
      </c>
      <c r="H814" s="367">
        <v>2.93</v>
      </c>
      <c r="I814" s="364"/>
      <c r="J814" s="238"/>
      <c r="K814" s="238"/>
      <c r="L814" s="238"/>
    </row>
    <row r="815" spans="1:12" ht="12.75" x14ac:dyDescent="0.2">
      <c r="A815" s="239" t="s">
        <v>804</v>
      </c>
      <c r="B815" s="243" t="s">
        <v>2289</v>
      </c>
      <c r="C815" s="240">
        <v>1.2</v>
      </c>
      <c r="D815" s="241">
        <v>1.3999999761581421</v>
      </c>
      <c r="E815" s="244">
        <v>18.985016957781884</v>
      </c>
      <c r="F815" s="358">
        <f>ROUND(MUNR[[#This Row],[Vt 2020]],2)</f>
        <v>18.989999999999998</v>
      </c>
      <c r="G815" s="358">
        <v>23.29</v>
      </c>
      <c r="H815" s="367">
        <v>29.69</v>
      </c>
      <c r="I815" s="364"/>
      <c r="J815" s="238"/>
      <c r="K815" s="238"/>
      <c r="L815" s="238"/>
    </row>
    <row r="816" spans="1:12" ht="12.75" x14ac:dyDescent="0.2">
      <c r="A816" s="239" t="s">
        <v>1140</v>
      </c>
      <c r="B816" s="243" t="s">
        <v>2960</v>
      </c>
      <c r="C816" s="240">
        <v>1</v>
      </c>
      <c r="D816" s="241">
        <v>1</v>
      </c>
      <c r="E816" s="244">
        <v>4.6463140460971646</v>
      </c>
      <c r="F816" s="358">
        <f>ROUND(MUNR[[#This Row],[Vt 2020]],2)</f>
        <v>4.6500000000000004</v>
      </c>
      <c r="G816" s="358">
        <v>4.59</v>
      </c>
      <c r="H816" s="367">
        <v>6.07</v>
      </c>
      <c r="I816" s="364"/>
      <c r="J816" s="238"/>
      <c r="K816" s="238"/>
      <c r="L816" s="238"/>
    </row>
    <row r="817" spans="1:12" ht="12.75" x14ac:dyDescent="0.2">
      <c r="A817" s="239" t="s">
        <v>1193</v>
      </c>
      <c r="B817" s="243" t="s">
        <v>2990</v>
      </c>
      <c r="C817" s="240">
        <v>0.3</v>
      </c>
      <c r="D817" s="241">
        <v>0.80000001192092896</v>
      </c>
      <c r="E817" s="244">
        <v>0.45491142361788206</v>
      </c>
      <c r="F817" s="358">
        <f>ROUND(MUNR[[#This Row],[Vt 2020]],2)</f>
        <v>0.45</v>
      </c>
      <c r="G817" s="358">
        <v>0.52</v>
      </c>
      <c r="H817" s="367">
        <v>0.62</v>
      </c>
      <c r="I817" s="364"/>
      <c r="J817" s="238"/>
      <c r="K817" s="238"/>
      <c r="L817" s="238"/>
    </row>
    <row r="818" spans="1:12" ht="12.75" x14ac:dyDescent="0.2">
      <c r="A818" s="239" t="s">
        <v>1472</v>
      </c>
      <c r="B818" s="243" t="s">
        <v>3237</v>
      </c>
      <c r="C818" s="240">
        <v>0.1</v>
      </c>
      <c r="D818" s="241">
        <v>0.80000001192092896</v>
      </c>
      <c r="E818" s="244">
        <v>2.0199272974374745E-2</v>
      </c>
      <c r="F818" s="358">
        <f>ROUND(MUNR[[#This Row],[Vt 2020]],2)</f>
        <v>0.02</v>
      </c>
      <c r="G818" s="358">
        <v>0.02</v>
      </c>
      <c r="H818" s="367">
        <v>0.02</v>
      </c>
      <c r="I818" s="364"/>
      <c r="J818" s="238"/>
      <c r="K818" s="238"/>
      <c r="L818" s="238"/>
    </row>
    <row r="819" spans="1:12" ht="12.75" x14ac:dyDescent="0.2">
      <c r="A819" s="239" t="s">
        <v>486</v>
      </c>
      <c r="B819" s="239" t="s">
        <v>2662</v>
      </c>
      <c r="C819" s="240">
        <v>1</v>
      </c>
      <c r="D819" s="241">
        <v>1</v>
      </c>
      <c r="E819" s="242">
        <v>3.6991360397458246</v>
      </c>
      <c r="F819" s="358">
        <f>ROUND(MUNR[[#This Row],[Vt 2020]],2)</f>
        <v>3.7</v>
      </c>
      <c r="G819" s="358">
        <v>5.05</v>
      </c>
      <c r="H819" s="367">
        <v>5.65</v>
      </c>
      <c r="I819" s="364"/>
      <c r="J819" s="238"/>
      <c r="K819" s="238"/>
      <c r="L819" s="238"/>
    </row>
    <row r="820" spans="1:12" ht="12.75" x14ac:dyDescent="0.2">
      <c r="A820" s="239" t="s">
        <v>1366</v>
      </c>
      <c r="B820" s="243" t="s">
        <v>2445</v>
      </c>
      <c r="C820" s="240">
        <v>0.3</v>
      </c>
      <c r="D820" s="241">
        <v>0.80000001192092896</v>
      </c>
      <c r="E820" s="244">
        <v>1.5247026595822426</v>
      </c>
      <c r="F820" s="358">
        <f>ROUND(MUNR[[#This Row],[Vt 2020]],2)</f>
        <v>1.52</v>
      </c>
      <c r="G820" s="358">
        <v>1.73</v>
      </c>
      <c r="H820" s="367">
        <v>1.88</v>
      </c>
      <c r="I820" s="364"/>
      <c r="J820" s="238"/>
      <c r="K820" s="238"/>
      <c r="L820" s="238"/>
    </row>
    <row r="821" spans="1:12" ht="12.75" x14ac:dyDescent="0.2">
      <c r="A821" s="239" t="s">
        <v>1180</v>
      </c>
      <c r="B821" s="243" t="s">
        <v>2688</v>
      </c>
      <c r="C821" s="245">
        <v>0.1</v>
      </c>
      <c r="D821" s="241">
        <v>0.80000001192092896</v>
      </c>
      <c r="E821" s="244">
        <v>1.9469085577528569</v>
      </c>
      <c r="F821" s="358">
        <f>ROUND(MUNR[[#This Row],[Vt 2020]],2)</f>
        <v>1.95</v>
      </c>
      <c r="G821" s="358">
        <v>2.2400000000000002</v>
      </c>
      <c r="H821" s="367">
        <v>2.69</v>
      </c>
      <c r="I821" s="368"/>
      <c r="J821" s="238"/>
      <c r="K821" s="238"/>
      <c r="L821" s="238"/>
    </row>
    <row r="822" spans="1:12" ht="12.75" x14ac:dyDescent="0.2">
      <c r="A822" s="239" t="s">
        <v>1287</v>
      </c>
      <c r="B822" s="243" t="s">
        <v>2688</v>
      </c>
      <c r="C822" s="240">
        <v>0.3</v>
      </c>
      <c r="D822" s="241">
        <v>0.80000001192092896</v>
      </c>
      <c r="E822" s="244">
        <v>0.36379295628285874</v>
      </c>
      <c r="F822" s="358">
        <f>ROUND(MUNR[[#This Row],[Vt 2020]],2)</f>
        <v>0.36</v>
      </c>
      <c r="G822" s="358">
        <v>0.46</v>
      </c>
      <c r="H822" s="367">
        <v>0.59</v>
      </c>
      <c r="I822" s="364"/>
      <c r="J822" s="238"/>
      <c r="K822" s="238"/>
      <c r="L822" s="238"/>
    </row>
    <row r="823" spans="1:12" ht="12.75" x14ac:dyDescent="0.2">
      <c r="A823" s="239" t="s">
        <v>627</v>
      </c>
      <c r="B823" s="239" t="s">
        <v>2437</v>
      </c>
      <c r="C823" s="240">
        <v>1.6</v>
      </c>
      <c r="D823" s="241">
        <v>1.6000000238418579</v>
      </c>
      <c r="E823" s="242">
        <v>10.874166564586989</v>
      </c>
      <c r="F823" s="358">
        <f>ROUND(MUNR[[#This Row],[Vt 2020]],2)</f>
        <v>10.87</v>
      </c>
      <c r="G823" s="358">
        <v>12.29</v>
      </c>
      <c r="H823" s="367">
        <v>15.13</v>
      </c>
      <c r="I823" s="364"/>
      <c r="J823" s="238"/>
      <c r="K823" s="238"/>
      <c r="L823" s="238"/>
    </row>
    <row r="824" spans="1:12" ht="12.75" x14ac:dyDescent="0.2">
      <c r="A824" s="239" t="s">
        <v>515</v>
      </c>
      <c r="B824" s="239" t="s">
        <v>2182</v>
      </c>
      <c r="C824" s="240">
        <v>1</v>
      </c>
      <c r="D824" s="241">
        <v>1</v>
      </c>
      <c r="E824" s="242">
        <v>4.6211812983071736</v>
      </c>
      <c r="F824" s="358">
        <f>ROUND(MUNR[[#This Row],[Vt 2020]],2)</f>
        <v>4.62</v>
      </c>
      <c r="G824" s="358">
        <v>5.81</v>
      </c>
      <c r="H824" s="367">
        <v>6.76</v>
      </c>
      <c r="I824" s="364"/>
      <c r="J824" s="238"/>
      <c r="K824" s="238"/>
      <c r="L824" s="238"/>
    </row>
    <row r="825" spans="1:12" ht="12.75" x14ac:dyDescent="0.2">
      <c r="A825" s="239" t="s">
        <v>765</v>
      </c>
      <c r="B825" s="239" t="s">
        <v>3161</v>
      </c>
      <c r="C825" s="240">
        <v>0.3</v>
      </c>
      <c r="D825" s="241">
        <v>0.80000001192092896</v>
      </c>
      <c r="E825" s="242">
        <v>3.959510598906689</v>
      </c>
      <c r="F825" s="358">
        <f>ROUND(MUNR[[#This Row],[Vt 2020]],2)</f>
        <v>3.96</v>
      </c>
      <c r="G825" s="358">
        <v>4.55</v>
      </c>
      <c r="H825" s="367">
        <v>4.7300000000000004</v>
      </c>
      <c r="I825" s="364"/>
      <c r="J825" s="238"/>
      <c r="K825" s="238"/>
      <c r="L825" s="238"/>
    </row>
    <row r="826" spans="1:12" ht="12.75" x14ac:dyDescent="0.2">
      <c r="A826" s="239" t="s">
        <v>1317</v>
      </c>
      <c r="B826" s="239" t="s">
        <v>2229</v>
      </c>
      <c r="C826" s="240">
        <v>1.6</v>
      </c>
      <c r="D826" s="241">
        <v>1.6000000238418579</v>
      </c>
      <c r="E826" s="242">
        <v>9.2490164999721749</v>
      </c>
      <c r="F826" s="358">
        <f>ROUND(MUNR[[#This Row],[Vt 2020]],2)</f>
        <v>9.25</v>
      </c>
      <c r="G826" s="358">
        <v>10.46</v>
      </c>
      <c r="H826" s="367">
        <v>12.98</v>
      </c>
      <c r="I826" s="364"/>
      <c r="J826" s="238"/>
      <c r="K826" s="238"/>
      <c r="L826" s="238"/>
    </row>
    <row r="827" spans="1:12" ht="12.75" x14ac:dyDescent="0.2">
      <c r="A827" s="239" t="s">
        <v>1038</v>
      </c>
      <c r="B827" s="239" t="s">
        <v>2301</v>
      </c>
      <c r="C827" s="240">
        <v>0.3</v>
      </c>
      <c r="D827" s="241">
        <v>0.80000001192092896</v>
      </c>
      <c r="E827" s="242">
        <v>0.50397845850245371</v>
      </c>
      <c r="F827" s="358">
        <f>ROUND(MUNR[[#This Row],[Vt 2020]],2)</f>
        <v>0.5</v>
      </c>
      <c r="G827" s="358">
        <v>0.56000000000000005</v>
      </c>
      <c r="H827" s="367">
        <v>0.76</v>
      </c>
      <c r="I827" s="364"/>
      <c r="J827" s="238"/>
      <c r="K827" s="238"/>
      <c r="L827" s="238"/>
    </row>
    <row r="828" spans="1:12" ht="12.75" x14ac:dyDescent="0.2">
      <c r="A828" s="239" t="s">
        <v>653</v>
      </c>
      <c r="B828" s="243" t="s">
        <v>2651</v>
      </c>
      <c r="C828" s="240">
        <v>0.3</v>
      </c>
      <c r="D828" s="241">
        <v>0.80000001192092896</v>
      </c>
      <c r="E828" s="244">
        <v>0.54678524540747719</v>
      </c>
      <c r="F828" s="358">
        <f>ROUND(MUNR[[#This Row],[Vt 2020]],2)</f>
        <v>0.55000000000000004</v>
      </c>
      <c r="G828" s="358">
        <v>0.64</v>
      </c>
      <c r="H828" s="367">
        <v>0.82</v>
      </c>
      <c r="I828" s="364"/>
      <c r="J828" s="238"/>
      <c r="K828" s="238"/>
      <c r="L828" s="238"/>
    </row>
    <row r="829" spans="1:12" ht="12.75" x14ac:dyDescent="0.2">
      <c r="A829" s="239" t="s">
        <v>848</v>
      </c>
      <c r="B829" s="243" t="s">
        <v>3124</v>
      </c>
      <c r="C829" s="240">
        <v>0.3</v>
      </c>
      <c r="D829" s="241">
        <v>0.80000001192092896</v>
      </c>
      <c r="E829" s="244">
        <v>1.3091647495098744</v>
      </c>
      <c r="F829" s="358">
        <f>ROUND(MUNR[[#This Row],[Vt 2020]],2)</f>
        <v>1.31</v>
      </c>
      <c r="G829" s="358">
        <v>1.55</v>
      </c>
      <c r="H829" s="367">
        <v>1.86</v>
      </c>
      <c r="I829" s="364"/>
      <c r="J829" s="238"/>
      <c r="K829" s="238"/>
      <c r="L829" s="238"/>
    </row>
    <row r="830" spans="1:12" ht="12.75" x14ac:dyDescent="0.2">
      <c r="A830" s="239" t="s">
        <v>1142</v>
      </c>
      <c r="B830" s="239" t="s">
        <v>3017</v>
      </c>
      <c r="C830" s="240">
        <v>1.2</v>
      </c>
      <c r="D830" s="241">
        <v>1.3999999761581421</v>
      </c>
      <c r="E830" s="242">
        <v>4.5863066068779936</v>
      </c>
      <c r="F830" s="358">
        <f>ROUND(MUNR[[#This Row],[Vt 2020]],2)</f>
        <v>4.59</v>
      </c>
      <c r="G830" s="358">
        <v>4.7699999999999996</v>
      </c>
      <c r="H830" s="367">
        <v>5.34</v>
      </c>
      <c r="I830" s="364"/>
      <c r="J830" s="238"/>
      <c r="K830" s="238"/>
      <c r="L830" s="238"/>
    </row>
    <row r="831" spans="1:12" ht="12.75" x14ac:dyDescent="0.2">
      <c r="A831" s="239" t="s">
        <v>1331</v>
      </c>
      <c r="B831" s="243" t="s">
        <v>2699</v>
      </c>
      <c r="C831" s="240">
        <v>0.3</v>
      </c>
      <c r="D831" s="241">
        <v>0.80000001192092896</v>
      </c>
      <c r="E831" s="244">
        <v>0.36379295628285874</v>
      </c>
      <c r="F831" s="358">
        <f>ROUND(MUNR[[#This Row],[Vt 2020]],2)</f>
        <v>0.36</v>
      </c>
      <c r="G831" s="358">
        <v>0.46</v>
      </c>
      <c r="H831" s="367">
        <v>0.59</v>
      </c>
      <c r="I831" s="364"/>
      <c r="J831" s="238"/>
      <c r="K831" s="238"/>
      <c r="L831" s="238"/>
    </row>
    <row r="832" spans="1:12" ht="12.75" x14ac:dyDescent="0.2">
      <c r="A832" s="239" t="s">
        <v>1007</v>
      </c>
      <c r="B832" s="239" t="s">
        <v>3106</v>
      </c>
      <c r="C832" s="240">
        <v>0.3</v>
      </c>
      <c r="D832" s="241">
        <v>0.80000001192092896</v>
      </c>
      <c r="E832" s="242">
        <v>1.9545410523261364</v>
      </c>
      <c r="F832" s="358">
        <f>ROUND(MUNR[[#This Row],[Vt 2020]],2)</f>
        <v>1.95</v>
      </c>
      <c r="G832" s="358">
        <v>2</v>
      </c>
      <c r="H832" s="367">
        <v>2.1</v>
      </c>
      <c r="I832" s="364"/>
      <c r="J832" s="238"/>
      <c r="K832" s="238"/>
      <c r="L832" s="238"/>
    </row>
    <row r="833" spans="1:12" ht="12.75" x14ac:dyDescent="0.2">
      <c r="A833" s="239" t="s">
        <v>1443</v>
      </c>
      <c r="B833" s="239" t="s">
        <v>2204</v>
      </c>
      <c r="C833" s="240">
        <v>0.3</v>
      </c>
      <c r="D833" s="241">
        <v>0.80000001192092896</v>
      </c>
      <c r="E833" s="242">
        <v>1.0986888324811017</v>
      </c>
      <c r="F833" s="358">
        <f>ROUND(MUNR[[#This Row],[Vt 2020]],2)</f>
        <v>1.1000000000000001</v>
      </c>
      <c r="G833" s="358">
        <v>1.42</v>
      </c>
      <c r="H833" s="367">
        <v>1.79</v>
      </c>
      <c r="I833" s="364"/>
      <c r="J833" s="238"/>
      <c r="K833" s="238"/>
      <c r="L833" s="238"/>
    </row>
    <row r="834" spans="1:12" ht="12.75" x14ac:dyDescent="0.2">
      <c r="A834" s="239" t="s">
        <v>579</v>
      </c>
      <c r="B834" s="243" t="s">
        <v>2252</v>
      </c>
      <c r="C834" s="240">
        <v>1</v>
      </c>
      <c r="D834" s="241">
        <v>1</v>
      </c>
      <c r="E834" s="244">
        <v>3.6991360397458246</v>
      </c>
      <c r="F834" s="358">
        <f>ROUND(MUNR[[#This Row],[Vt 2020]],2)</f>
        <v>3.7</v>
      </c>
      <c r="G834" s="358">
        <v>5.05</v>
      </c>
      <c r="H834" s="367">
        <v>5.65</v>
      </c>
      <c r="I834" s="369"/>
      <c r="J834" s="238"/>
      <c r="K834" s="238"/>
      <c r="L834" s="238"/>
    </row>
    <row r="835" spans="1:12" ht="12.75" x14ac:dyDescent="0.2">
      <c r="A835" s="239" t="s">
        <v>1157</v>
      </c>
      <c r="B835" s="239" t="s">
        <v>2252</v>
      </c>
      <c r="C835" s="240">
        <v>0.3</v>
      </c>
      <c r="D835" s="241">
        <v>0.80000001192092896</v>
      </c>
      <c r="E835" s="242">
        <v>0.46503782771360391</v>
      </c>
      <c r="F835" s="358">
        <f>ROUND(MUNR[[#This Row],[Vt 2020]],2)</f>
        <v>0.47</v>
      </c>
      <c r="G835" s="358">
        <v>0.84</v>
      </c>
      <c r="H835" s="367">
        <v>1.37</v>
      </c>
      <c r="I835" s="364"/>
      <c r="J835" s="238"/>
      <c r="K835" s="238"/>
      <c r="L835" s="238"/>
    </row>
    <row r="836" spans="1:12" ht="12.75" x14ac:dyDescent="0.2">
      <c r="A836" s="239" t="s">
        <v>1067</v>
      </c>
      <c r="B836" s="243" t="s">
        <v>2755</v>
      </c>
      <c r="C836" s="240">
        <v>0.3</v>
      </c>
      <c r="D836" s="241">
        <v>0.80000001192092896</v>
      </c>
      <c r="E836" s="244">
        <v>0.47940152986056278</v>
      </c>
      <c r="F836" s="358">
        <f>ROUND(MUNR[[#This Row],[Vt 2020]],2)</f>
        <v>0.48</v>
      </c>
      <c r="G836" s="358">
        <v>0.59</v>
      </c>
      <c r="H836" s="367">
        <v>0.99</v>
      </c>
      <c r="I836" s="364"/>
      <c r="J836" s="238"/>
      <c r="K836" s="238"/>
      <c r="L836" s="238"/>
    </row>
    <row r="837" spans="1:12" ht="12.75" x14ac:dyDescent="0.2">
      <c r="A837" s="239" t="s">
        <v>889</v>
      </c>
      <c r="B837" s="239" t="s">
        <v>2282</v>
      </c>
      <c r="C837" s="240">
        <v>1.2</v>
      </c>
      <c r="D837" s="241">
        <v>1.3999999761581421</v>
      </c>
      <c r="E837" s="242">
        <v>18.985016957781884</v>
      </c>
      <c r="F837" s="358">
        <f>ROUND(MUNR[[#This Row],[Vt 2020]],2)</f>
        <v>18.989999999999998</v>
      </c>
      <c r="G837" s="358">
        <v>23.29</v>
      </c>
      <c r="H837" s="367">
        <v>29.69</v>
      </c>
      <c r="I837" s="364"/>
      <c r="J837" s="238"/>
      <c r="K837" s="238"/>
      <c r="L837" s="238"/>
    </row>
    <row r="838" spans="1:12" ht="12.75" x14ac:dyDescent="0.2">
      <c r="A838" s="239" t="s">
        <v>1025</v>
      </c>
      <c r="B838" s="243" t="s">
        <v>2144</v>
      </c>
      <c r="C838" s="240">
        <v>0.3</v>
      </c>
      <c r="D838" s="241">
        <v>0.80000001192092896</v>
      </c>
      <c r="E838" s="244">
        <v>0.47105147728116609</v>
      </c>
      <c r="F838" s="358">
        <f>ROUND(MUNR[[#This Row],[Vt 2020]],2)</f>
        <v>0.47</v>
      </c>
      <c r="G838" s="358">
        <v>0.47</v>
      </c>
      <c r="H838" s="367">
        <v>0.62</v>
      </c>
      <c r="I838" s="364"/>
      <c r="J838" s="238"/>
      <c r="K838" s="238"/>
      <c r="L838" s="238"/>
    </row>
    <row r="839" spans="1:12" ht="12.75" x14ac:dyDescent="0.2">
      <c r="A839" s="239" t="s">
        <v>1513</v>
      </c>
      <c r="B839" s="239" t="s">
        <v>2544</v>
      </c>
      <c r="C839" s="240">
        <v>0.3</v>
      </c>
      <c r="D839" s="241">
        <v>0.80000001192092896</v>
      </c>
      <c r="E839" s="242">
        <v>0.1716236823885747</v>
      </c>
      <c r="F839" s="358">
        <f>ROUND(MUNR[[#This Row],[Vt 2020]],2)</f>
        <v>0.17</v>
      </c>
      <c r="G839" s="358">
        <v>0.2</v>
      </c>
      <c r="H839" s="367">
        <v>0.26</v>
      </c>
      <c r="I839" s="364"/>
      <c r="J839" s="238"/>
      <c r="K839" s="238"/>
      <c r="L839" s="238"/>
    </row>
    <row r="840" spans="1:12" ht="12.75" x14ac:dyDescent="0.2">
      <c r="A840" s="239" t="s">
        <v>672</v>
      </c>
      <c r="B840" s="239" t="s">
        <v>2660</v>
      </c>
      <c r="C840" s="240">
        <v>1</v>
      </c>
      <c r="D840" s="241">
        <v>1</v>
      </c>
      <c r="E840" s="242">
        <v>3.6991360397458246</v>
      </c>
      <c r="F840" s="358">
        <f>ROUND(MUNR[[#This Row],[Vt 2020]],2)</f>
        <v>3.7</v>
      </c>
      <c r="G840" s="358">
        <v>5.05</v>
      </c>
      <c r="H840" s="367">
        <v>5.65</v>
      </c>
      <c r="I840" s="364"/>
      <c r="J840" s="238"/>
      <c r="K840" s="238"/>
      <c r="L840" s="238"/>
    </row>
    <row r="841" spans="1:12" ht="12.75" x14ac:dyDescent="0.2">
      <c r="A841" s="239" t="s">
        <v>959</v>
      </c>
      <c r="B841" s="239" t="s">
        <v>2264</v>
      </c>
      <c r="C841" s="240">
        <v>0.3</v>
      </c>
      <c r="D841" s="241">
        <v>0.80000001192092896</v>
      </c>
      <c r="E841" s="242">
        <v>2.0165994168575359</v>
      </c>
      <c r="F841" s="358">
        <f>ROUND(MUNR[[#This Row],[Vt 2020]],2)</f>
        <v>2.02</v>
      </c>
      <c r="G841" s="358">
        <v>2.46</v>
      </c>
      <c r="H841" s="367">
        <v>3.22</v>
      </c>
      <c r="I841" s="364"/>
      <c r="J841" s="238"/>
      <c r="K841" s="238"/>
      <c r="L841" s="238"/>
    </row>
    <row r="842" spans="1:12" ht="12.75" x14ac:dyDescent="0.2">
      <c r="A842" s="239" t="s">
        <v>1399</v>
      </c>
      <c r="B842" s="239" t="s">
        <v>2440</v>
      </c>
      <c r="C842" s="240">
        <v>0.3</v>
      </c>
      <c r="D842" s="241">
        <v>0.80000001192092896</v>
      </c>
      <c r="E842" s="242">
        <v>1.5247026595822426</v>
      </c>
      <c r="F842" s="358">
        <f>ROUND(MUNR[[#This Row],[Vt 2020]],2)</f>
        <v>1.52</v>
      </c>
      <c r="G842" s="358">
        <v>1.73</v>
      </c>
      <c r="H842" s="367">
        <v>1.88</v>
      </c>
      <c r="I842" s="364"/>
      <c r="J842" s="238"/>
      <c r="K842" s="238"/>
      <c r="L842" s="238"/>
    </row>
    <row r="843" spans="1:12" ht="12.75" x14ac:dyDescent="0.2">
      <c r="A843" s="239" t="s">
        <v>763</v>
      </c>
      <c r="B843" s="239" t="s">
        <v>2665</v>
      </c>
      <c r="C843" s="240">
        <v>1</v>
      </c>
      <c r="D843" s="241">
        <v>1</v>
      </c>
      <c r="E843" s="242">
        <v>3.6991360397458246</v>
      </c>
      <c r="F843" s="358">
        <f>ROUND(MUNR[[#This Row],[Vt 2020]],2)</f>
        <v>3.7</v>
      </c>
      <c r="G843" s="358">
        <v>5.05</v>
      </c>
      <c r="H843" s="367">
        <v>5.65</v>
      </c>
      <c r="I843" s="364"/>
      <c r="J843" s="238"/>
      <c r="K843" s="238"/>
      <c r="L843" s="238"/>
    </row>
    <row r="844" spans="1:12" ht="12.75" x14ac:dyDescent="0.2">
      <c r="A844" s="239" t="s">
        <v>1002</v>
      </c>
      <c r="B844" s="239" t="s">
        <v>3166</v>
      </c>
      <c r="C844" s="240">
        <v>1</v>
      </c>
      <c r="D844" s="241">
        <v>1</v>
      </c>
      <c r="E844" s="242">
        <v>0.81820928915310109</v>
      </c>
      <c r="F844" s="358">
        <f>ROUND(MUNR[[#This Row],[Vt 2020]],2)</f>
        <v>0.82</v>
      </c>
      <c r="G844" s="358">
        <v>1.34</v>
      </c>
      <c r="H844" s="367">
        <v>1.5</v>
      </c>
      <c r="I844" s="364"/>
      <c r="J844" s="238"/>
      <c r="K844" s="238"/>
      <c r="L844" s="238"/>
    </row>
    <row r="845" spans="1:12" ht="12.75" x14ac:dyDescent="0.2">
      <c r="A845" s="239" t="s">
        <v>967</v>
      </c>
      <c r="B845" s="243" t="s">
        <v>2283</v>
      </c>
      <c r="C845" s="240">
        <v>1.2</v>
      </c>
      <c r="D845" s="241">
        <v>1.3999999761581421</v>
      </c>
      <c r="E845" s="244">
        <v>18.985016957781884</v>
      </c>
      <c r="F845" s="358">
        <f>ROUND(MUNR[[#This Row],[Vt 2020]],2)</f>
        <v>18.989999999999998</v>
      </c>
      <c r="G845" s="358">
        <v>23.29</v>
      </c>
      <c r="H845" s="367">
        <v>29.69</v>
      </c>
      <c r="I845" s="364"/>
      <c r="J845" s="238"/>
      <c r="K845" s="238"/>
      <c r="L845" s="238"/>
    </row>
    <row r="846" spans="1:12" ht="12.75" x14ac:dyDescent="0.2">
      <c r="A846" s="239" t="s">
        <v>608</v>
      </c>
      <c r="B846" s="239" t="s">
        <v>2174</v>
      </c>
      <c r="C846" s="240">
        <v>1</v>
      </c>
      <c r="D846" s="241">
        <v>1</v>
      </c>
      <c r="E846" s="242">
        <v>4.6211812983071736</v>
      </c>
      <c r="F846" s="358">
        <f>ROUND(MUNR[[#This Row],[Vt 2020]],2)</f>
        <v>4.62</v>
      </c>
      <c r="G846" s="358">
        <v>5.81</v>
      </c>
      <c r="H846" s="367">
        <v>6.76</v>
      </c>
      <c r="I846" s="364"/>
      <c r="J846" s="238"/>
      <c r="K846" s="238"/>
      <c r="L846" s="238"/>
    </row>
    <row r="847" spans="1:12" ht="12.75" x14ac:dyDescent="0.2">
      <c r="A847" s="239" t="s">
        <v>1354</v>
      </c>
      <c r="B847" s="243" t="s">
        <v>2228</v>
      </c>
      <c r="C847" s="240">
        <v>1.6</v>
      </c>
      <c r="D847" s="241">
        <v>1.6000000238418579</v>
      </c>
      <c r="E847" s="244">
        <v>9.2490164999721749</v>
      </c>
      <c r="F847" s="358">
        <f>ROUND(MUNR[[#This Row],[Vt 2020]],2)</f>
        <v>9.25</v>
      </c>
      <c r="G847" s="358">
        <v>10.46</v>
      </c>
      <c r="H847" s="367">
        <v>12.98</v>
      </c>
      <c r="I847" s="364"/>
      <c r="J847" s="238"/>
      <c r="K847" s="238"/>
      <c r="L847" s="238"/>
    </row>
    <row r="848" spans="1:12" ht="12.75" x14ac:dyDescent="0.2">
      <c r="A848" s="239" t="s">
        <v>701</v>
      </c>
      <c r="B848" s="243" t="s">
        <v>2193</v>
      </c>
      <c r="C848" s="240">
        <v>2</v>
      </c>
      <c r="D848" s="241">
        <v>2</v>
      </c>
      <c r="E848" s="244">
        <v>9.97066411168454</v>
      </c>
      <c r="F848" s="358">
        <f>ROUND(MUNR[[#This Row],[Vt 2020]],2)</f>
        <v>9.9700000000000006</v>
      </c>
      <c r="G848" s="358">
        <v>13.28</v>
      </c>
      <c r="H848" s="367">
        <v>16.34</v>
      </c>
      <c r="I848" s="364"/>
      <c r="J848" s="238"/>
      <c r="K848" s="238"/>
      <c r="L848" s="238"/>
    </row>
    <row r="849" spans="1:12" ht="12.75" x14ac:dyDescent="0.2">
      <c r="A849" s="239" t="s">
        <v>445</v>
      </c>
      <c r="B849" s="243" t="s">
        <v>2197</v>
      </c>
      <c r="C849" s="240">
        <v>1.6</v>
      </c>
      <c r="D849" s="241">
        <v>1.6000000238418579</v>
      </c>
      <c r="E849" s="244">
        <v>11.285563233208448</v>
      </c>
      <c r="F849" s="358">
        <f>ROUND(MUNR[[#This Row],[Vt 2020]],2)</f>
        <v>11.29</v>
      </c>
      <c r="G849" s="358">
        <v>13.79</v>
      </c>
      <c r="H849" s="367">
        <v>18.28</v>
      </c>
      <c r="I849" s="364"/>
      <c r="J849" s="238"/>
      <c r="K849" s="238"/>
      <c r="L849" s="238"/>
    </row>
    <row r="850" spans="1:12" ht="12.75" x14ac:dyDescent="0.2">
      <c r="A850" s="239" t="s">
        <v>875</v>
      </c>
      <c r="B850" s="243" t="s">
        <v>2313</v>
      </c>
      <c r="C850" s="240">
        <v>1.6</v>
      </c>
      <c r="D850" s="241">
        <v>1.6000000238418579</v>
      </c>
      <c r="E850" s="244">
        <v>4.9572649756166287</v>
      </c>
      <c r="F850" s="358">
        <f>ROUND(MUNR[[#This Row],[Vt 2020]],2)</f>
        <v>4.96</v>
      </c>
      <c r="G850" s="358">
        <v>5.08</v>
      </c>
      <c r="H850" s="367">
        <v>6.19</v>
      </c>
      <c r="I850" s="364"/>
      <c r="J850" s="238"/>
      <c r="K850" s="238"/>
      <c r="L850" s="238"/>
    </row>
    <row r="851" spans="1:12" ht="12.75" x14ac:dyDescent="0.2">
      <c r="A851" s="239" t="s">
        <v>1508</v>
      </c>
      <c r="B851" s="243" t="s">
        <v>2414</v>
      </c>
      <c r="C851" s="240">
        <v>0.3</v>
      </c>
      <c r="D851" s="241">
        <v>0.80000001192092896</v>
      </c>
      <c r="E851" s="244">
        <v>0.52965556004200653</v>
      </c>
      <c r="F851" s="358">
        <f>ROUND(MUNR[[#This Row],[Vt 2020]],2)</f>
        <v>0.53</v>
      </c>
      <c r="G851" s="358">
        <v>0.63</v>
      </c>
      <c r="H851" s="367">
        <v>0.82</v>
      </c>
      <c r="I851" s="364"/>
      <c r="J851" s="238"/>
      <c r="K851" s="238"/>
      <c r="L851" s="238"/>
    </row>
    <row r="852" spans="1:12" ht="12.75" x14ac:dyDescent="0.2">
      <c r="A852" s="239" t="s">
        <v>1325</v>
      </c>
      <c r="B852" s="239" t="s">
        <v>3012</v>
      </c>
      <c r="C852" s="240">
        <v>0.3</v>
      </c>
      <c r="D852" s="241">
        <v>0.80000001192092896</v>
      </c>
      <c r="E852" s="242">
        <v>0.53850341414335567</v>
      </c>
      <c r="F852" s="358">
        <f>ROUND(MUNR[[#This Row],[Vt 2020]],2)</f>
        <v>0.54</v>
      </c>
      <c r="G852" s="358">
        <v>0.66</v>
      </c>
      <c r="H852" s="367">
        <v>0.67</v>
      </c>
      <c r="I852" s="369"/>
      <c r="J852" s="238"/>
      <c r="K852" s="238"/>
      <c r="L852" s="238"/>
    </row>
    <row r="853" spans="1:12" ht="12.75" x14ac:dyDescent="0.2">
      <c r="A853" s="239" t="s">
        <v>1198</v>
      </c>
      <c r="B853" s="243" t="s">
        <v>3012</v>
      </c>
      <c r="C853" s="240">
        <v>1.2</v>
      </c>
      <c r="D853" s="241">
        <v>1.3999999761581421</v>
      </c>
      <c r="E853" s="244">
        <v>4.5863066068779936</v>
      </c>
      <c r="F853" s="358">
        <f>ROUND(MUNR[[#This Row],[Vt 2020]],2)</f>
        <v>4.59</v>
      </c>
      <c r="G853" s="358">
        <v>4.7699999999999996</v>
      </c>
      <c r="H853" s="367">
        <v>5.34</v>
      </c>
      <c r="I853" s="369"/>
      <c r="J853" s="238"/>
      <c r="K853" s="238"/>
      <c r="L853" s="238"/>
    </row>
    <row r="854" spans="1:12" ht="12.75" x14ac:dyDescent="0.2">
      <c r="A854" s="239" t="s">
        <v>913</v>
      </c>
      <c r="B854" s="243" t="s">
        <v>2345</v>
      </c>
      <c r="C854" s="240">
        <v>0.3</v>
      </c>
      <c r="D854" s="241">
        <v>0.80000001192092896</v>
      </c>
      <c r="E854" s="244">
        <v>1.3677474400727085</v>
      </c>
      <c r="F854" s="358">
        <f>ROUND(MUNR[[#This Row],[Vt 2020]],2)</f>
        <v>1.37</v>
      </c>
      <c r="G854" s="358">
        <v>1.43</v>
      </c>
      <c r="H854" s="367">
        <v>1.63</v>
      </c>
      <c r="I854" s="364"/>
      <c r="J854" s="238"/>
      <c r="K854" s="238"/>
      <c r="L854" s="238"/>
    </row>
    <row r="855" spans="1:12" ht="12.75" x14ac:dyDescent="0.2">
      <c r="A855" s="239" t="s">
        <v>929</v>
      </c>
      <c r="B855" s="239" t="s">
        <v>3011</v>
      </c>
      <c r="C855" s="240">
        <v>0.3</v>
      </c>
      <c r="D855" s="241">
        <v>0.80000001192092896</v>
      </c>
      <c r="E855" s="242">
        <v>1.3091647495098744</v>
      </c>
      <c r="F855" s="358">
        <f>ROUND(MUNR[[#This Row],[Vt 2020]],2)</f>
        <v>1.31</v>
      </c>
      <c r="G855" s="358">
        <v>1.55</v>
      </c>
      <c r="H855" s="367">
        <v>1.86</v>
      </c>
      <c r="I855" s="369"/>
      <c r="J855" s="238"/>
      <c r="K855" s="238"/>
      <c r="L855" s="238"/>
    </row>
    <row r="856" spans="1:12" ht="12.75" x14ac:dyDescent="0.2">
      <c r="A856" s="239" t="s">
        <v>1248</v>
      </c>
      <c r="B856" s="239" t="s">
        <v>3011</v>
      </c>
      <c r="C856" s="240">
        <v>1.2</v>
      </c>
      <c r="D856" s="241">
        <v>1.3999999761581421</v>
      </c>
      <c r="E856" s="242">
        <v>4.5863066068779936</v>
      </c>
      <c r="F856" s="358">
        <f>ROUND(MUNR[[#This Row],[Vt 2020]],2)</f>
        <v>4.59</v>
      </c>
      <c r="G856" s="358">
        <v>4.7699999999999996</v>
      </c>
      <c r="H856" s="367">
        <v>5.34</v>
      </c>
      <c r="I856" s="364"/>
      <c r="J856" s="238"/>
      <c r="K856" s="238"/>
      <c r="L856" s="238"/>
    </row>
    <row r="857" spans="1:12" ht="12.75" x14ac:dyDescent="0.2">
      <c r="A857" s="239" t="s">
        <v>378</v>
      </c>
      <c r="B857" s="239" t="s">
        <v>2764</v>
      </c>
      <c r="C857" s="240">
        <v>1.2</v>
      </c>
      <c r="D857" s="241">
        <v>1.3999999761581421</v>
      </c>
      <c r="E857" s="242">
        <v>5.5564196999224924</v>
      </c>
      <c r="F857" s="358">
        <f>ROUND(MUNR[[#This Row],[Vt 2020]],2)</f>
        <v>5.56</v>
      </c>
      <c r="G857" s="358">
        <v>8.0299999999999994</v>
      </c>
      <c r="H857" s="367">
        <v>8.01</v>
      </c>
      <c r="I857" s="364"/>
      <c r="J857" s="238"/>
      <c r="K857" s="238"/>
      <c r="L857" s="238"/>
    </row>
    <row r="858" spans="1:12" ht="12.75" x14ac:dyDescent="0.2">
      <c r="A858" s="239" t="s">
        <v>766</v>
      </c>
      <c r="B858" s="243" t="s">
        <v>2944</v>
      </c>
      <c r="C858" s="240">
        <v>0.3</v>
      </c>
      <c r="D858" s="241">
        <v>0.80000001192092896</v>
      </c>
      <c r="E858" s="244">
        <v>4.470652500830492</v>
      </c>
      <c r="F858" s="358">
        <f>ROUND(MUNR[[#This Row],[Vt 2020]],2)</f>
        <v>4.47</v>
      </c>
      <c r="G858" s="358">
        <v>5.2</v>
      </c>
      <c r="H858" s="367">
        <v>5.47</v>
      </c>
      <c r="I858" s="364"/>
      <c r="J858" s="238"/>
      <c r="K858" s="238"/>
      <c r="L858" s="238"/>
    </row>
    <row r="859" spans="1:12" ht="12.75" x14ac:dyDescent="0.2">
      <c r="A859" s="239" t="s">
        <v>1066</v>
      </c>
      <c r="B859" s="243" t="s">
        <v>3041</v>
      </c>
      <c r="C859" s="240">
        <v>0.3</v>
      </c>
      <c r="D859" s="241">
        <v>0.80000001192092896</v>
      </c>
      <c r="E859" s="244">
        <v>2.6607103021822214</v>
      </c>
      <c r="F859" s="358">
        <f>ROUND(MUNR[[#This Row],[Vt 2020]],2)</f>
        <v>2.66</v>
      </c>
      <c r="G859" s="358">
        <v>2.78</v>
      </c>
      <c r="H859" s="367">
        <v>3.23</v>
      </c>
      <c r="I859" s="364"/>
      <c r="J859" s="238"/>
      <c r="K859" s="238"/>
      <c r="L859" s="238"/>
    </row>
    <row r="860" spans="1:12" ht="12.75" x14ac:dyDescent="0.2">
      <c r="A860" s="239" t="s">
        <v>1149</v>
      </c>
      <c r="B860" s="243" t="s">
        <v>2673</v>
      </c>
      <c r="C860" s="240">
        <v>0.3</v>
      </c>
      <c r="D860" s="241">
        <v>0.80000001192092896</v>
      </c>
      <c r="E860" s="244">
        <v>2.2748394923516737</v>
      </c>
      <c r="F860" s="358">
        <f>ROUND(MUNR[[#This Row],[Vt 2020]],2)</f>
        <v>2.27</v>
      </c>
      <c r="G860" s="358">
        <v>2.5099999999999998</v>
      </c>
      <c r="H860" s="367">
        <v>2.87</v>
      </c>
      <c r="I860" s="364"/>
      <c r="J860" s="238"/>
      <c r="K860" s="238"/>
      <c r="L860" s="238"/>
    </row>
    <row r="861" spans="1:12" ht="12.75" x14ac:dyDescent="0.2">
      <c r="A861" s="239" t="s">
        <v>745</v>
      </c>
      <c r="B861" s="239" t="s">
        <v>2642</v>
      </c>
      <c r="C861" s="240">
        <v>0.3</v>
      </c>
      <c r="D861" s="241">
        <v>0.80000001192092896</v>
      </c>
      <c r="E861" s="242">
        <v>0.54678524540747719</v>
      </c>
      <c r="F861" s="358">
        <f>ROUND(MUNR[[#This Row],[Vt 2020]],2)</f>
        <v>0.55000000000000004</v>
      </c>
      <c r="G861" s="358">
        <v>0.64</v>
      </c>
      <c r="H861" s="367">
        <v>0.82</v>
      </c>
      <c r="I861" s="364"/>
      <c r="J861" s="238"/>
      <c r="K861" s="238"/>
      <c r="L861" s="238"/>
    </row>
    <row r="862" spans="1:12" ht="12.75" x14ac:dyDescent="0.2">
      <c r="A862" s="239" t="s">
        <v>853</v>
      </c>
      <c r="B862" s="243" t="s">
        <v>3160</v>
      </c>
      <c r="C862" s="240">
        <v>0.3</v>
      </c>
      <c r="D862" s="241">
        <v>0.80000001192092896</v>
      </c>
      <c r="E862" s="244">
        <v>3.959510598906689</v>
      </c>
      <c r="F862" s="358">
        <f>ROUND(MUNR[[#This Row],[Vt 2020]],2)</f>
        <v>3.96</v>
      </c>
      <c r="G862" s="358">
        <v>4.55</v>
      </c>
      <c r="H862" s="367">
        <v>4.7300000000000004</v>
      </c>
      <c r="I862" s="364"/>
      <c r="J862" s="238"/>
      <c r="K862" s="238"/>
      <c r="L862" s="238"/>
    </row>
    <row r="863" spans="1:12" ht="12.75" x14ac:dyDescent="0.2">
      <c r="A863" s="239" t="s">
        <v>1282</v>
      </c>
      <c r="B863" s="239" t="s">
        <v>2389</v>
      </c>
      <c r="C863" s="240">
        <v>0.3</v>
      </c>
      <c r="D863" s="241">
        <v>0.80000001192092896</v>
      </c>
      <c r="E863" s="242">
        <v>1.1991551297202205</v>
      </c>
      <c r="F863" s="358">
        <f>ROUND(MUNR[[#This Row],[Vt 2020]],2)</f>
        <v>1.2</v>
      </c>
      <c r="G863" s="358">
        <v>1.46</v>
      </c>
      <c r="H863" s="367">
        <v>1.72</v>
      </c>
      <c r="I863" s="364"/>
      <c r="J863" s="238"/>
      <c r="K863" s="238"/>
      <c r="L863" s="238"/>
    </row>
    <row r="864" spans="1:12" ht="12.75" x14ac:dyDescent="0.2">
      <c r="A864" s="239" t="s">
        <v>934</v>
      </c>
      <c r="B864" s="243" t="s">
        <v>2735</v>
      </c>
      <c r="C864" s="240">
        <v>0.3</v>
      </c>
      <c r="D864" s="241">
        <v>0.80000001192092896</v>
      </c>
      <c r="E864" s="244">
        <v>3.959510598906689</v>
      </c>
      <c r="F864" s="358">
        <f>ROUND(MUNR[[#This Row],[Vt 2020]],2)</f>
        <v>3.96</v>
      </c>
      <c r="G864" s="358">
        <v>4.55</v>
      </c>
      <c r="H864" s="367">
        <v>4.7300000000000004</v>
      </c>
      <c r="I864" s="369"/>
      <c r="J864" s="238"/>
      <c r="K864" s="238"/>
      <c r="L864" s="238"/>
    </row>
    <row r="865" spans="1:12" ht="12.75" x14ac:dyDescent="0.2">
      <c r="A865" s="239" t="s">
        <v>1413</v>
      </c>
      <c r="B865" s="243" t="s">
        <v>2735</v>
      </c>
      <c r="C865" s="240">
        <v>1</v>
      </c>
      <c r="D865" s="241">
        <v>1</v>
      </c>
      <c r="E865" s="244">
        <v>2.4470847181933126</v>
      </c>
      <c r="F865" s="358">
        <f>ROUND(MUNR[[#This Row],[Vt 2020]],2)</f>
        <v>2.4500000000000002</v>
      </c>
      <c r="G865" s="358">
        <v>2.91</v>
      </c>
      <c r="H865" s="367">
        <v>4.0599999999999996</v>
      </c>
      <c r="I865" s="364"/>
      <c r="J865" s="238"/>
      <c r="K865" s="238"/>
      <c r="L865" s="238"/>
    </row>
    <row r="866" spans="1:12" ht="12.75" x14ac:dyDescent="0.2">
      <c r="A866" s="239" t="s">
        <v>1196</v>
      </c>
      <c r="B866" s="243" t="s">
        <v>2976</v>
      </c>
      <c r="C866" s="240">
        <v>1</v>
      </c>
      <c r="D866" s="241">
        <v>1</v>
      </c>
      <c r="E866" s="244">
        <v>4.6463140460971646</v>
      </c>
      <c r="F866" s="358">
        <f>ROUND(MUNR[[#This Row],[Vt 2020]],2)</f>
        <v>4.6500000000000004</v>
      </c>
      <c r="G866" s="358">
        <v>4.59</v>
      </c>
      <c r="H866" s="367">
        <v>6.07</v>
      </c>
      <c r="I866" s="364"/>
      <c r="J866" s="238"/>
      <c r="K866" s="238"/>
      <c r="L866" s="238"/>
    </row>
    <row r="867" spans="1:12" ht="12.75" x14ac:dyDescent="0.2">
      <c r="A867" s="239" t="s">
        <v>518</v>
      </c>
      <c r="B867" s="243" t="s">
        <v>2185</v>
      </c>
      <c r="C867" s="240">
        <v>2</v>
      </c>
      <c r="D867" s="241">
        <v>2</v>
      </c>
      <c r="E867" s="244">
        <v>2.9051996694969113</v>
      </c>
      <c r="F867" s="358">
        <f>ROUND(MUNR[[#This Row],[Vt 2020]],2)</f>
        <v>2.91</v>
      </c>
      <c r="G867" s="358">
        <v>3.37</v>
      </c>
      <c r="H867" s="367">
        <v>4.88</v>
      </c>
      <c r="I867" s="364"/>
      <c r="J867" s="238"/>
      <c r="K867" s="238"/>
      <c r="L867" s="238"/>
    </row>
    <row r="868" spans="1:12" ht="12.75" x14ac:dyDescent="0.2">
      <c r="A868" s="239" t="s">
        <v>1073</v>
      </c>
      <c r="B868" s="243" t="s">
        <v>3169</v>
      </c>
      <c r="C868" s="240">
        <v>1</v>
      </c>
      <c r="D868" s="241">
        <v>1</v>
      </c>
      <c r="E868" s="244">
        <v>0.81820928915310109</v>
      </c>
      <c r="F868" s="358">
        <f>ROUND(MUNR[[#This Row],[Vt 2020]],2)</f>
        <v>0.82</v>
      </c>
      <c r="G868" s="358">
        <v>1.34</v>
      </c>
      <c r="H868" s="367">
        <v>1.5</v>
      </c>
      <c r="I868" s="364"/>
      <c r="J868" s="238"/>
      <c r="K868" s="238"/>
      <c r="L868" s="238"/>
    </row>
    <row r="869" spans="1:12" ht="12.75" x14ac:dyDescent="0.2">
      <c r="A869" s="239" t="s">
        <v>924</v>
      </c>
      <c r="B869" s="243" t="s">
        <v>3196</v>
      </c>
      <c r="C869" s="240">
        <v>1</v>
      </c>
      <c r="D869" s="241">
        <v>1</v>
      </c>
      <c r="E869" s="244">
        <v>1.6486822566160786</v>
      </c>
      <c r="F869" s="358">
        <f>ROUND(MUNR[[#This Row],[Vt 2020]],2)</f>
        <v>1.65</v>
      </c>
      <c r="G869" s="358">
        <v>1.76</v>
      </c>
      <c r="H869" s="367">
        <v>1.85</v>
      </c>
      <c r="I869" s="364"/>
      <c r="J869" s="238"/>
      <c r="K869" s="238"/>
      <c r="L869" s="238"/>
    </row>
    <row r="870" spans="1:12" ht="12.75" x14ac:dyDescent="0.2">
      <c r="A870" s="239" t="s">
        <v>700</v>
      </c>
      <c r="B870" s="243" t="s">
        <v>2177</v>
      </c>
      <c r="C870" s="240">
        <v>1</v>
      </c>
      <c r="D870" s="241">
        <v>1</v>
      </c>
      <c r="E870" s="244">
        <v>4.6211812983071736</v>
      </c>
      <c r="F870" s="358">
        <f>ROUND(MUNR[[#This Row],[Vt 2020]],2)</f>
        <v>4.62</v>
      </c>
      <c r="G870" s="358">
        <v>5.81</v>
      </c>
      <c r="H870" s="367">
        <v>6.76</v>
      </c>
      <c r="I870" s="364"/>
      <c r="J870" s="238"/>
      <c r="K870" s="238"/>
      <c r="L870" s="238"/>
    </row>
    <row r="871" spans="1:12" ht="12.75" x14ac:dyDescent="0.2">
      <c r="A871" s="239" t="s">
        <v>1104</v>
      </c>
      <c r="B871" s="239" t="s">
        <v>2356</v>
      </c>
      <c r="C871" s="240">
        <v>0.3</v>
      </c>
      <c r="D871" s="241">
        <v>0.80000001192092896</v>
      </c>
      <c r="E871" s="242">
        <v>2.9638858328384154</v>
      </c>
      <c r="F871" s="358">
        <f>ROUND(MUNR[[#This Row],[Vt 2020]],2)</f>
        <v>2.96</v>
      </c>
      <c r="G871" s="358">
        <v>3.49</v>
      </c>
      <c r="H871" s="367">
        <v>4.4800000000000004</v>
      </c>
      <c r="I871" s="364"/>
      <c r="J871" s="238"/>
      <c r="K871" s="238"/>
      <c r="L871" s="238"/>
    </row>
    <row r="872" spans="1:12" ht="12.75" x14ac:dyDescent="0.2">
      <c r="A872" s="239" t="s">
        <v>879</v>
      </c>
      <c r="B872" s="239" t="s">
        <v>2536</v>
      </c>
      <c r="C872" s="240">
        <v>2</v>
      </c>
      <c r="D872" s="241">
        <v>2</v>
      </c>
      <c r="E872" s="242">
        <v>17.136569739003392</v>
      </c>
      <c r="F872" s="358">
        <f>ROUND(MUNR[[#This Row],[Vt 2020]],2)</f>
        <v>17.14</v>
      </c>
      <c r="G872" s="358">
        <v>18.98</v>
      </c>
      <c r="H872" s="367">
        <v>21.09</v>
      </c>
      <c r="I872" s="364"/>
      <c r="J872" s="238"/>
      <c r="K872" s="238"/>
      <c r="L872" s="238"/>
    </row>
    <row r="873" spans="1:12" ht="12.75" x14ac:dyDescent="0.2">
      <c r="A873" s="239" t="s">
        <v>782</v>
      </c>
      <c r="B873" s="239" t="s">
        <v>2155</v>
      </c>
      <c r="C873" s="240">
        <v>0.3</v>
      </c>
      <c r="D873" s="241">
        <v>0.80000001192092896</v>
      </c>
      <c r="E873" s="242">
        <v>0.17084436893864499</v>
      </c>
      <c r="F873" s="358">
        <f>ROUND(MUNR[[#This Row],[Vt 2020]],2)</f>
        <v>0.17</v>
      </c>
      <c r="G873" s="358">
        <v>0.19</v>
      </c>
      <c r="H873" s="367">
        <v>0.3</v>
      </c>
      <c r="I873" s="364"/>
      <c r="J873" s="238"/>
      <c r="K873" s="238"/>
      <c r="L873" s="238"/>
    </row>
    <row r="874" spans="1:12" ht="12.75" x14ac:dyDescent="0.2">
      <c r="A874" s="239" t="s">
        <v>1525</v>
      </c>
      <c r="B874" s="239" t="s">
        <v>2881</v>
      </c>
      <c r="C874" s="240">
        <v>0.3</v>
      </c>
      <c r="D874" s="241">
        <v>0.80000001192092896</v>
      </c>
      <c r="E874" s="242">
        <v>0.15248191790250673</v>
      </c>
      <c r="F874" s="358">
        <f>ROUND(MUNR[[#This Row],[Vt 2020]],2)</f>
        <v>0.15</v>
      </c>
      <c r="G874" s="358">
        <v>0.17</v>
      </c>
      <c r="H874" s="367">
        <v>0.23</v>
      </c>
      <c r="I874" s="364"/>
      <c r="J874" s="238"/>
      <c r="K874" s="238"/>
      <c r="L874" s="238"/>
    </row>
    <row r="875" spans="1:12" ht="12.75" x14ac:dyDescent="0.2">
      <c r="A875" s="239" t="s">
        <v>538</v>
      </c>
      <c r="B875" s="239" t="s">
        <v>2198</v>
      </c>
      <c r="C875" s="240">
        <v>1.6</v>
      </c>
      <c r="D875" s="241">
        <v>1.6000000238418579</v>
      </c>
      <c r="E875" s="242">
        <v>11.285563233208448</v>
      </c>
      <c r="F875" s="358">
        <f>ROUND(MUNR[[#This Row],[Vt 2020]],2)</f>
        <v>11.29</v>
      </c>
      <c r="G875" s="358">
        <v>13.79</v>
      </c>
      <c r="H875" s="367">
        <v>18.28</v>
      </c>
      <c r="I875" s="364"/>
      <c r="J875" s="238"/>
      <c r="K875" s="238"/>
      <c r="L875" s="238"/>
    </row>
    <row r="876" spans="1:12" ht="12.75" x14ac:dyDescent="0.2">
      <c r="A876" s="239" t="s">
        <v>1304</v>
      </c>
      <c r="B876" s="243" t="s">
        <v>2373</v>
      </c>
      <c r="C876" s="240">
        <v>0.3</v>
      </c>
      <c r="D876" s="241">
        <v>0.80000001192092896</v>
      </c>
      <c r="E876" s="244">
        <v>2.0513962276272166</v>
      </c>
      <c r="F876" s="358">
        <f>ROUND(MUNR[[#This Row],[Vt 2020]],2)</f>
        <v>2.0499999999999998</v>
      </c>
      <c r="G876" s="358">
        <v>2.7</v>
      </c>
      <c r="H876" s="367">
        <v>3.66</v>
      </c>
      <c r="I876" s="364"/>
      <c r="J876" s="238"/>
      <c r="K876" s="238"/>
      <c r="L876" s="238"/>
    </row>
    <row r="877" spans="1:12" ht="12.75" x14ac:dyDescent="0.2">
      <c r="A877" s="239" t="s">
        <v>1106</v>
      </c>
      <c r="B877" s="239" t="s">
        <v>2303</v>
      </c>
      <c r="C877" s="240">
        <v>0.3</v>
      </c>
      <c r="D877" s="241">
        <v>0.80000001192092896</v>
      </c>
      <c r="E877" s="242">
        <v>0.50397845850245371</v>
      </c>
      <c r="F877" s="358">
        <f>ROUND(MUNR[[#This Row],[Vt 2020]],2)</f>
        <v>0.5</v>
      </c>
      <c r="G877" s="358">
        <v>0.56000000000000005</v>
      </c>
      <c r="H877" s="367">
        <v>0.76</v>
      </c>
      <c r="I877" s="364"/>
      <c r="J877" s="238"/>
      <c r="K877" s="238"/>
      <c r="L877" s="238"/>
    </row>
    <row r="878" spans="1:12" ht="12.75" x14ac:dyDescent="0.2">
      <c r="A878" s="239" t="s">
        <v>1141</v>
      </c>
      <c r="B878" s="239" t="s">
        <v>3140</v>
      </c>
      <c r="C878" s="240">
        <v>1</v>
      </c>
      <c r="D878" s="241">
        <v>1</v>
      </c>
      <c r="E878" s="242">
        <v>4.597327340442277</v>
      </c>
      <c r="F878" s="358">
        <f>ROUND(MUNR[[#This Row],[Vt 2020]],2)</f>
        <v>4.5999999999999996</v>
      </c>
      <c r="G878" s="358">
        <v>5.54</v>
      </c>
      <c r="H878" s="367">
        <v>6.84</v>
      </c>
      <c r="I878" s="364"/>
      <c r="J878" s="238"/>
      <c r="K878" s="238"/>
      <c r="L878" s="238"/>
    </row>
    <row r="879" spans="1:12" ht="12.75" x14ac:dyDescent="0.2">
      <c r="A879" s="239" t="s">
        <v>1233</v>
      </c>
      <c r="B879" s="243" t="s">
        <v>3152</v>
      </c>
      <c r="C879" s="245">
        <v>0.1</v>
      </c>
      <c r="D879" s="241">
        <v>0.80000001192092896</v>
      </c>
      <c r="E879" s="244">
        <v>1.9469085577528569</v>
      </c>
      <c r="F879" s="358">
        <f>ROUND(MUNR[[#This Row],[Vt 2020]],2)</f>
        <v>1.95</v>
      </c>
      <c r="G879" s="358">
        <v>2.2400000000000002</v>
      </c>
      <c r="H879" s="367">
        <v>2.69</v>
      </c>
      <c r="I879" s="364"/>
      <c r="J879" s="238"/>
      <c r="K879" s="238"/>
      <c r="L879" s="238"/>
    </row>
    <row r="880" spans="1:12" ht="12.75" x14ac:dyDescent="0.2">
      <c r="A880" s="239" t="s">
        <v>1487</v>
      </c>
      <c r="B880" s="243" t="s">
        <v>2785</v>
      </c>
      <c r="C880" s="240">
        <v>0.3</v>
      </c>
      <c r="D880" s="241">
        <v>0.80000001192092896</v>
      </c>
      <c r="E880" s="244">
        <v>8.3463786742761475E-2</v>
      </c>
      <c r="F880" s="358">
        <f>ROUND(MUNR[[#This Row],[Vt 2020]],2)</f>
        <v>0.08</v>
      </c>
      <c r="G880" s="358">
        <v>0.09</v>
      </c>
      <c r="H880" s="367">
        <v>0.11</v>
      </c>
      <c r="I880" s="364"/>
      <c r="J880" s="238"/>
      <c r="K880" s="238"/>
      <c r="L880" s="238"/>
    </row>
    <row r="881" spans="1:12" ht="12.75" x14ac:dyDescent="0.2">
      <c r="A881" s="239" t="s">
        <v>744</v>
      </c>
      <c r="B881" s="239" t="s">
        <v>2813</v>
      </c>
      <c r="C881" s="240">
        <v>0.3</v>
      </c>
      <c r="D881" s="241">
        <v>0.80000001192092896</v>
      </c>
      <c r="E881" s="242">
        <v>2.7708763150235121</v>
      </c>
      <c r="F881" s="358">
        <f>ROUND(MUNR[[#This Row],[Vt 2020]],2)</f>
        <v>2.77</v>
      </c>
      <c r="G881" s="358">
        <v>2.72</v>
      </c>
      <c r="H881" s="367">
        <v>2.92</v>
      </c>
      <c r="I881" s="364"/>
      <c r="J881" s="238"/>
      <c r="K881" s="238"/>
      <c r="L881" s="238"/>
    </row>
    <row r="882" spans="1:12" ht="12.75" x14ac:dyDescent="0.2">
      <c r="A882" s="239" t="s">
        <v>1164</v>
      </c>
      <c r="B882" s="239" t="s">
        <v>2310</v>
      </c>
      <c r="C882" s="240">
        <v>0.3</v>
      </c>
      <c r="D882" s="241">
        <v>0.80000001192092896</v>
      </c>
      <c r="E882" s="242">
        <v>0.50397845850245371</v>
      </c>
      <c r="F882" s="358">
        <f>ROUND(MUNR[[#This Row],[Vt 2020]],2)</f>
        <v>0.5</v>
      </c>
      <c r="G882" s="358">
        <v>0.56000000000000005</v>
      </c>
      <c r="H882" s="367">
        <v>0.76</v>
      </c>
      <c r="I882" s="364"/>
      <c r="J882" s="238"/>
      <c r="K882" s="238"/>
      <c r="L882" s="238"/>
    </row>
    <row r="883" spans="1:12" ht="12.75" x14ac:dyDescent="0.2">
      <c r="A883" s="239" t="s">
        <v>1134</v>
      </c>
      <c r="B883" s="243" t="s">
        <v>2745</v>
      </c>
      <c r="C883" s="240">
        <v>0.3</v>
      </c>
      <c r="D883" s="241">
        <v>0.80000001192092896</v>
      </c>
      <c r="E883" s="244">
        <v>0.47940152986056278</v>
      </c>
      <c r="F883" s="358">
        <f>ROUND(MUNR[[#This Row],[Vt 2020]],2)</f>
        <v>0.48</v>
      </c>
      <c r="G883" s="358">
        <v>0.59</v>
      </c>
      <c r="H883" s="367">
        <v>0.99</v>
      </c>
      <c r="I883" s="364"/>
      <c r="J883" s="238"/>
      <c r="K883" s="238"/>
      <c r="L883" s="238"/>
    </row>
    <row r="884" spans="1:12" ht="12.75" x14ac:dyDescent="0.2">
      <c r="A884" s="239" t="s">
        <v>792</v>
      </c>
      <c r="B884" s="243" t="s">
        <v>2191</v>
      </c>
      <c r="C884" s="240">
        <v>2</v>
      </c>
      <c r="D884" s="241">
        <v>2</v>
      </c>
      <c r="E884" s="244">
        <v>9.97066411168454</v>
      </c>
      <c r="F884" s="358">
        <f>ROUND(MUNR[[#This Row],[Vt 2020]],2)</f>
        <v>9.9700000000000006</v>
      </c>
      <c r="G884" s="358">
        <v>13.28</v>
      </c>
      <c r="H884" s="367">
        <v>16.34</v>
      </c>
      <c r="I884" s="364"/>
      <c r="J884" s="238"/>
      <c r="K884" s="238"/>
      <c r="L884" s="238"/>
    </row>
    <row r="885" spans="1:12" ht="12.75" x14ac:dyDescent="0.2">
      <c r="A885" s="239" t="s">
        <v>854</v>
      </c>
      <c r="B885" s="239" t="s">
        <v>2933</v>
      </c>
      <c r="C885" s="240">
        <v>0.3</v>
      </c>
      <c r="D885" s="241">
        <v>0.80000001192092896</v>
      </c>
      <c r="E885" s="242">
        <v>4.470652500830492</v>
      </c>
      <c r="F885" s="358">
        <f>ROUND(MUNR[[#This Row],[Vt 2020]],2)</f>
        <v>4.47</v>
      </c>
      <c r="G885" s="358">
        <v>5.2</v>
      </c>
      <c r="H885" s="367">
        <v>5.47</v>
      </c>
      <c r="I885" s="364"/>
      <c r="J885" s="238"/>
      <c r="K885" s="238"/>
      <c r="L885" s="238"/>
    </row>
    <row r="886" spans="1:12" ht="12.75" x14ac:dyDescent="0.2">
      <c r="A886" s="239" t="s">
        <v>713</v>
      </c>
      <c r="B886" s="239" t="s">
        <v>2951</v>
      </c>
      <c r="C886" s="240">
        <v>1.2</v>
      </c>
      <c r="D886" s="241">
        <v>1.3999999761581421</v>
      </c>
      <c r="E886" s="242">
        <v>7.0501391442053754</v>
      </c>
      <c r="F886" s="358">
        <f>ROUND(MUNR[[#This Row],[Vt 2020]],2)</f>
        <v>7.05</v>
      </c>
      <c r="G886" s="358">
        <v>7.23</v>
      </c>
      <c r="H886" s="367">
        <v>9.8000000000000007</v>
      </c>
      <c r="I886" s="364"/>
      <c r="J886" s="238"/>
      <c r="K886" s="238"/>
      <c r="L886" s="238"/>
    </row>
    <row r="887" spans="1:12" ht="12.75" x14ac:dyDescent="0.2">
      <c r="A887" s="239" t="s">
        <v>833</v>
      </c>
      <c r="B887" s="243" t="s">
        <v>2816</v>
      </c>
      <c r="C887" s="240">
        <v>0.3</v>
      </c>
      <c r="D887" s="241">
        <v>0.80000001192092896</v>
      </c>
      <c r="E887" s="244">
        <v>2.7708763150235121</v>
      </c>
      <c r="F887" s="358">
        <f>ROUND(MUNR[[#This Row],[Vt 2020]],2)</f>
        <v>2.77</v>
      </c>
      <c r="G887" s="358">
        <v>2.72</v>
      </c>
      <c r="H887" s="367">
        <v>2.92</v>
      </c>
      <c r="I887" s="364"/>
      <c r="J887" s="238"/>
      <c r="K887" s="238"/>
      <c r="L887" s="238"/>
    </row>
    <row r="888" spans="1:12" ht="12.75" x14ac:dyDescent="0.2">
      <c r="A888" s="239" t="s">
        <v>1078</v>
      </c>
      <c r="B888" s="243" t="s">
        <v>3105</v>
      </c>
      <c r="C888" s="240">
        <v>0.3</v>
      </c>
      <c r="D888" s="241">
        <v>0.80000001192092896</v>
      </c>
      <c r="E888" s="244">
        <v>1.9545410523261364</v>
      </c>
      <c r="F888" s="358">
        <f>ROUND(MUNR[[#This Row],[Vt 2020]],2)</f>
        <v>1.95</v>
      </c>
      <c r="G888" s="358">
        <v>2</v>
      </c>
      <c r="H888" s="367">
        <v>2.1</v>
      </c>
      <c r="I888" s="364"/>
      <c r="J888" s="238"/>
      <c r="K888" s="238"/>
      <c r="L888" s="238"/>
    </row>
    <row r="889" spans="1:12" ht="12.75" x14ac:dyDescent="0.2">
      <c r="A889" s="239" t="s">
        <v>1053</v>
      </c>
      <c r="B889" s="239" t="s">
        <v>2919</v>
      </c>
      <c r="C889" s="240">
        <v>0.3</v>
      </c>
      <c r="D889" s="241">
        <v>0.80000001192092896</v>
      </c>
      <c r="E889" s="242">
        <v>2.2805437761079461</v>
      </c>
      <c r="F889" s="358">
        <f>ROUND(MUNR[[#This Row],[Vt 2020]],2)</f>
        <v>2.2799999999999998</v>
      </c>
      <c r="G889" s="358">
        <v>2.34</v>
      </c>
      <c r="H889" s="367">
        <v>2.93</v>
      </c>
      <c r="I889" s="364"/>
      <c r="J889" s="238"/>
      <c r="K889" s="238"/>
      <c r="L889" s="238"/>
    </row>
    <row r="890" spans="1:12" ht="12.75" x14ac:dyDescent="0.2">
      <c r="A890" s="239" t="s">
        <v>1398</v>
      </c>
      <c r="B890" s="239" t="s">
        <v>3252</v>
      </c>
      <c r="C890" s="240">
        <v>0.1</v>
      </c>
      <c r="D890" s="241">
        <v>0.80000001192092896</v>
      </c>
      <c r="E890" s="242">
        <v>8.9707875204420556E-2</v>
      </c>
      <c r="F890" s="358">
        <f>ROUND(MUNR[[#This Row],[Vt 2020]],2)</f>
        <v>0.09</v>
      </c>
      <c r="G890" s="358">
        <v>0.11</v>
      </c>
      <c r="H890" s="367">
        <v>0.11</v>
      </c>
      <c r="I890" s="364"/>
      <c r="J890" s="238"/>
      <c r="K890" s="238"/>
      <c r="L890" s="238"/>
    </row>
    <row r="891" spans="1:12" ht="12.75" x14ac:dyDescent="0.2">
      <c r="A891" s="239" t="s">
        <v>1197</v>
      </c>
      <c r="B891" s="239" t="s">
        <v>3133</v>
      </c>
      <c r="C891" s="240">
        <v>1</v>
      </c>
      <c r="D891" s="241">
        <v>1</v>
      </c>
      <c r="E891" s="242">
        <v>4.597327340442277</v>
      </c>
      <c r="F891" s="358">
        <f>ROUND(MUNR[[#This Row],[Vt 2020]],2)</f>
        <v>4.5999999999999996</v>
      </c>
      <c r="G891" s="358">
        <v>5.54</v>
      </c>
      <c r="H891" s="367">
        <v>6.84</v>
      </c>
      <c r="I891" s="364"/>
      <c r="J891" s="238"/>
      <c r="K891" s="238"/>
      <c r="L891" s="238"/>
    </row>
    <row r="892" spans="1:12" ht="12.75" x14ac:dyDescent="0.2">
      <c r="A892" s="239" t="s">
        <v>1521</v>
      </c>
      <c r="B892" s="239" t="s">
        <v>2568</v>
      </c>
      <c r="C892" s="240">
        <v>0.3</v>
      </c>
      <c r="D892" s="241">
        <v>0.80000001192092896</v>
      </c>
      <c r="E892" s="242">
        <v>0.1716236823885747</v>
      </c>
      <c r="F892" s="358">
        <f>ROUND(MUNR[[#This Row],[Vt 2020]],2)</f>
        <v>0.17</v>
      </c>
      <c r="G892" s="358">
        <v>0.2</v>
      </c>
      <c r="H892" s="367">
        <v>0.26</v>
      </c>
      <c r="I892" s="364"/>
      <c r="J892" s="238"/>
      <c r="K892" s="238"/>
      <c r="L892" s="238"/>
    </row>
    <row r="893" spans="1:12" ht="12.75" x14ac:dyDescent="0.2">
      <c r="A893" s="239" t="s">
        <v>1326</v>
      </c>
      <c r="B893" s="243" t="s">
        <v>2388</v>
      </c>
      <c r="C893" s="240">
        <v>0.3</v>
      </c>
      <c r="D893" s="241">
        <v>0.80000001192092896</v>
      </c>
      <c r="E893" s="244">
        <v>1.1991551297202205</v>
      </c>
      <c r="F893" s="358">
        <f>ROUND(MUNR[[#This Row],[Vt 2020]],2)</f>
        <v>1.2</v>
      </c>
      <c r="G893" s="358">
        <v>1.46</v>
      </c>
      <c r="H893" s="367">
        <v>1.72</v>
      </c>
      <c r="I893" s="364"/>
      <c r="J893" s="238"/>
      <c r="K893" s="238"/>
      <c r="L893" s="238"/>
    </row>
    <row r="894" spans="1:12" ht="12.75" x14ac:dyDescent="0.2">
      <c r="A894" s="239" t="s">
        <v>1001</v>
      </c>
      <c r="B894" s="239" t="s">
        <v>3195</v>
      </c>
      <c r="C894" s="240">
        <v>1</v>
      </c>
      <c r="D894" s="241">
        <v>1</v>
      </c>
      <c r="E894" s="242">
        <v>1.6486822566160786</v>
      </c>
      <c r="F894" s="358">
        <f>ROUND(MUNR[[#This Row],[Vt 2020]],2)</f>
        <v>1.65</v>
      </c>
      <c r="G894" s="358">
        <v>1.76</v>
      </c>
      <c r="H894" s="367">
        <v>1.85</v>
      </c>
      <c r="I894" s="364"/>
      <c r="J894" s="238"/>
      <c r="K894" s="238"/>
      <c r="L894" s="238"/>
    </row>
    <row r="895" spans="1:12" ht="12.75" x14ac:dyDescent="0.2">
      <c r="A895" s="239" t="s">
        <v>840</v>
      </c>
      <c r="B895" s="239" t="s">
        <v>2866</v>
      </c>
      <c r="C895" s="240">
        <v>1</v>
      </c>
      <c r="D895" s="241">
        <v>0.80000001192092896</v>
      </c>
      <c r="E895" s="242">
        <v>1.930899164067617</v>
      </c>
      <c r="F895" s="358">
        <f>ROUND(MUNR[[#This Row],[Vt 2020]],2)</f>
        <v>1.93</v>
      </c>
      <c r="G895" s="358">
        <v>2.09</v>
      </c>
      <c r="H895" s="367">
        <v>2.23</v>
      </c>
      <c r="I895" s="364"/>
      <c r="J895" s="238"/>
      <c r="K895" s="238"/>
      <c r="L895" s="238"/>
    </row>
    <row r="896" spans="1:12" ht="12.75" x14ac:dyDescent="0.2">
      <c r="A896" s="239" t="s">
        <v>1205</v>
      </c>
      <c r="B896" s="239" t="s">
        <v>3188</v>
      </c>
      <c r="C896" s="240">
        <v>1</v>
      </c>
      <c r="D896" s="241">
        <v>1</v>
      </c>
      <c r="E896" s="242">
        <v>8.4501052997836403</v>
      </c>
      <c r="F896" s="358">
        <f>ROUND(MUNR[[#This Row],[Vt 2020]],2)</f>
        <v>8.4499999999999993</v>
      </c>
      <c r="G896" s="358">
        <v>8.26</v>
      </c>
      <c r="H896" s="367">
        <v>9.83</v>
      </c>
      <c r="I896" s="364"/>
      <c r="J896" s="238"/>
      <c r="K896" s="238"/>
      <c r="L896" s="238"/>
    </row>
    <row r="897" spans="1:12" ht="12.75" x14ac:dyDescent="0.2">
      <c r="A897" s="239" t="s">
        <v>1204</v>
      </c>
      <c r="B897" s="239" t="s">
        <v>2670</v>
      </c>
      <c r="C897" s="240">
        <v>0.3</v>
      </c>
      <c r="D897" s="241">
        <v>0.80000001192092896</v>
      </c>
      <c r="E897" s="242">
        <v>2.2748394923516737</v>
      </c>
      <c r="F897" s="358">
        <f>ROUND(MUNR[[#This Row],[Vt 2020]],2)</f>
        <v>2.27</v>
      </c>
      <c r="G897" s="358">
        <v>2.5099999999999998</v>
      </c>
      <c r="H897" s="367">
        <v>2.87</v>
      </c>
      <c r="I897" s="364"/>
      <c r="J897" s="238"/>
      <c r="K897" s="238"/>
      <c r="L897" s="238"/>
    </row>
    <row r="898" spans="1:12" ht="12.75" x14ac:dyDescent="0.2">
      <c r="A898" s="239" t="s">
        <v>1347</v>
      </c>
      <c r="B898" s="243" t="s">
        <v>2121</v>
      </c>
      <c r="C898" s="240">
        <v>0.3</v>
      </c>
      <c r="D898" s="241">
        <v>0.80000001192092896</v>
      </c>
      <c r="E898" s="244">
        <v>0.2938152546075547</v>
      </c>
      <c r="F898" s="358">
        <f>ROUND(MUNR[[#This Row],[Vt 2020]],2)</f>
        <v>0.28999999999999998</v>
      </c>
      <c r="G898" s="358">
        <v>0.59</v>
      </c>
      <c r="H898" s="367">
        <v>1.33</v>
      </c>
      <c r="I898" s="364"/>
      <c r="J898" s="238"/>
      <c r="K898" s="238"/>
      <c r="L898" s="238"/>
    </row>
    <row r="899" spans="1:12" ht="12.75" x14ac:dyDescent="0.2">
      <c r="A899" s="239" t="s">
        <v>1144</v>
      </c>
      <c r="B899" s="243" t="s">
        <v>3113</v>
      </c>
      <c r="C899" s="240">
        <v>0.3</v>
      </c>
      <c r="D899" s="241">
        <v>0.80000001192092896</v>
      </c>
      <c r="E899" s="244">
        <v>1.9545410523261364</v>
      </c>
      <c r="F899" s="358">
        <f>ROUND(MUNR[[#This Row],[Vt 2020]],2)</f>
        <v>1.95</v>
      </c>
      <c r="G899" s="358">
        <v>2</v>
      </c>
      <c r="H899" s="367">
        <v>2.1</v>
      </c>
      <c r="I899" s="364"/>
      <c r="J899" s="238"/>
      <c r="K899" s="238"/>
      <c r="L899" s="238"/>
    </row>
    <row r="900" spans="1:12" ht="12.75" x14ac:dyDescent="0.2">
      <c r="A900" s="239" t="s">
        <v>473</v>
      </c>
      <c r="B900" s="239" t="s">
        <v>2760</v>
      </c>
      <c r="C900" s="240">
        <v>1.2</v>
      </c>
      <c r="D900" s="241">
        <v>1.3999999761581421</v>
      </c>
      <c r="E900" s="242">
        <v>5.5564196999224924</v>
      </c>
      <c r="F900" s="358">
        <f>ROUND(MUNR[[#This Row],[Vt 2020]],2)</f>
        <v>5.56</v>
      </c>
      <c r="G900" s="358">
        <v>8.0299999999999994</v>
      </c>
      <c r="H900" s="367">
        <v>8.01</v>
      </c>
      <c r="I900" s="364"/>
      <c r="J900" s="238"/>
      <c r="K900" s="238"/>
      <c r="L900" s="238"/>
    </row>
    <row r="901" spans="1:12" ht="12.75" x14ac:dyDescent="0.2">
      <c r="A901" s="239" t="s">
        <v>1121</v>
      </c>
      <c r="B901" s="239" t="s">
        <v>2913</v>
      </c>
      <c r="C901" s="240">
        <v>0.3</v>
      </c>
      <c r="D901" s="241">
        <v>0.80000001192092896</v>
      </c>
      <c r="E901" s="242">
        <v>2.2805437761079461</v>
      </c>
      <c r="F901" s="358">
        <f>ROUND(MUNR[[#This Row],[Vt 2020]],2)</f>
        <v>2.2799999999999998</v>
      </c>
      <c r="G901" s="358">
        <v>2.34</v>
      </c>
      <c r="H901" s="367">
        <v>2.93</v>
      </c>
      <c r="I901" s="364"/>
      <c r="J901" s="238"/>
      <c r="K901" s="238"/>
      <c r="L901" s="238"/>
    </row>
    <row r="902" spans="1:12" ht="12.75" x14ac:dyDescent="0.2">
      <c r="A902" s="239" t="s">
        <v>1294</v>
      </c>
      <c r="B902" s="243" t="s">
        <v>3020</v>
      </c>
      <c r="C902" s="240">
        <v>1.2</v>
      </c>
      <c r="D902" s="241">
        <v>1.3999999761581421</v>
      </c>
      <c r="E902" s="244">
        <v>4.5863066068779936</v>
      </c>
      <c r="F902" s="358">
        <f>ROUND(MUNR[[#This Row],[Vt 2020]],2)</f>
        <v>4.59</v>
      </c>
      <c r="G902" s="358">
        <v>4.7699999999999996</v>
      </c>
      <c r="H902" s="367">
        <v>5.34</v>
      </c>
      <c r="I902" s="364"/>
      <c r="J902" s="238"/>
      <c r="K902" s="238"/>
      <c r="L902" s="238"/>
    </row>
    <row r="903" spans="1:12" ht="12.75" x14ac:dyDescent="0.2">
      <c r="A903" s="239" t="s">
        <v>1208</v>
      </c>
      <c r="B903" s="243" t="s">
        <v>2711</v>
      </c>
      <c r="C903" s="240">
        <v>0.3</v>
      </c>
      <c r="D903" s="241">
        <v>0.80000001192092896</v>
      </c>
      <c r="E903" s="244">
        <v>1.5416267019628558</v>
      </c>
      <c r="F903" s="358">
        <f>ROUND(MUNR[[#This Row],[Vt 2020]],2)</f>
        <v>1.54</v>
      </c>
      <c r="G903" s="358">
        <v>1.82</v>
      </c>
      <c r="H903" s="367">
        <v>2.48</v>
      </c>
      <c r="I903" s="364"/>
      <c r="J903" s="238"/>
      <c r="K903" s="238"/>
      <c r="L903" s="238"/>
    </row>
    <row r="904" spans="1:12" ht="12.75" x14ac:dyDescent="0.2">
      <c r="A904" s="239" t="s">
        <v>1133</v>
      </c>
      <c r="B904" s="243" t="s">
        <v>3037</v>
      </c>
      <c r="C904" s="240">
        <v>0.3</v>
      </c>
      <c r="D904" s="241">
        <v>0.80000001192092896</v>
      </c>
      <c r="E904" s="244">
        <v>2.6607103021822214</v>
      </c>
      <c r="F904" s="358">
        <f>ROUND(MUNR[[#This Row],[Vt 2020]],2)</f>
        <v>2.66</v>
      </c>
      <c r="G904" s="358">
        <v>2.78</v>
      </c>
      <c r="H904" s="367">
        <v>3.23</v>
      </c>
      <c r="I904" s="364"/>
      <c r="J904" s="238"/>
      <c r="K904" s="238"/>
      <c r="L904" s="238"/>
    </row>
    <row r="905" spans="1:12" ht="12.75" x14ac:dyDescent="0.2">
      <c r="A905" s="239" t="s">
        <v>487</v>
      </c>
      <c r="B905" s="243" t="s">
        <v>2470</v>
      </c>
      <c r="C905" s="240">
        <v>0.3</v>
      </c>
      <c r="D905" s="241">
        <v>0.80000001192092896</v>
      </c>
      <c r="E905" s="244">
        <v>3.6734230962593073</v>
      </c>
      <c r="F905" s="358">
        <f>ROUND(MUNR[[#This Row],[Vt 2020]],2)</f>
        <v>3.67</v>
      </c>
      <c r="G905" s="358">
        <v>4.21</v>
      </c>
      <c r="H905" s="367">
        <v>4.99</v>
      </c>
      <c r="I905" s="364"/>
      <c r="J905" s="238"/>
      <c r="K905" s="238"/>
      <c r="L905" s="238"/>
    </row>
    <row r="906" spans="1:12" ht="12.75" x14ac:dyDescent="0.2">
      <c r="A906" s="239" t="s">
        <v>1362</v>
      </c>
      <c r="B906" s="243" t="s">
        <v>2390</v>
      </c>
      <c r="C906" s="240">
        <v>0.3</v>
      </c>
      <c r="D906" s="241">
        <v>0.80000001192092896</v>
      </c>
      <c r="E906" s="244">
        <v>1.1991551297202205</v>
      </c>
      <c r="F906" s="358">
        <f>ROUND(MUNR[[#This Row],[Vt 2020]],2)</f>
        <v>1.2</v>
      </c>
      <c r="G906" s="358">
        <v>1.46</v>
      </c>
      <c r="H906" s="367">
        <v>1.72</v>
      </c>
      <c r="I906" s="364"/>
      <c r="J906" s="238"/>
      <c r="K906" s="238"/>
      <c r="L906" s="238"/>
    </row>
    <row r="907" spans="1:12" ht="12.75" x14ac:dyDescent="0.2">
      <c r="A907" s="239" t="s">
        <v>1214</v>
      </c>
      <c r="B907" s="243" t="s">
        <v>2617</v>
      </c>
      <c r="C907" s="240">
        <v>1</v>
      </c>
      <c r="D907" s="241">
        <v>1</v>
      </c>
      <c r="E907" s="244">
        <v>0.48110245866678447</v>
      </c>
      <c r="F907" s="358">
        <f>ROUND(MUNR[[#This Row],[Vt 2020]],2)</f>
        <v>0.48</v>
      </c>
      <c r="G907" s="358">
        <v>0.65</v>
      </c>
      <c r="H907" s="367">
        <v>0.78</v>
      </c>
      <c r="I907" s="364"/>
      <c r="J907" s="238"/>
      <c r="K907" s="238"/>
      <c r="L907" s="238"/>
    </row>
    <row r="908" spans="1:12" ht="12.75" x14ac:dyDescent="0.2">
      <c r="A908" s="239" t="s">
        <v>1263</v>
      </c>
      <c r="B908" s="239" t="s">
        <v>2606</v>
      </c>
      <c r="C908" s="240">
        <v>1</v>
      </c>
      <c r="D908" s="241">
        <v>1</v>
      </c>
      <c r="E908" s="242">
        <v>0.48110245866678447</v>
      </c>
      <c r="F908" s="358">
        <f>ROUND(MUNR[[#This Row],[Vt 2020]],2)</f>
        <v>0.48</v>
      </c>
      <c r="G908" s="358">
        <v>0.65</v>
      </c>
      <c r="H908" s="367">
        <v>0.78</v>
      </c>
      <c r="I908" s="364"/>
      <c r="J908" s="238"/>
      <c r="K908" s="238"/>
      <c r="L908" s="238"/>
    </row>
    <row r="909" spans="1:12" ht="12.75" x14ac:dyDescent="0.2">
      <c r="A909" s="239" t="s">
        <v>1367</v>
      </c>
      <c r="B909" s="243" t="s">
        <v>2692</v>
      </c>
      <c r="C909" s="240">
        <v>0.3</v>
      </c>
      <c r="D909" s="241">
        <v>0.80000001192092896</v>
      </c>
      <c r="E909" s="244">
        <v>0.36379295628285874</v>
      </c>
      <c r="F909" s="358">
        <f>ROUND(MUNR[[#This Row],[Vt 2020]],2)</f>
        <v>0.36</v>
      </c>
      <c r="G909" s="358">
        <v>0.46</v>
      </c>
      <c r="H909" s="367">
        <v>0.59</v>
      </c>
      <c r="I909" s="364"/>
      <c r="J909" s="238"/>
      <c r="K909" s="238"/>
      <c r="L909" s="238"/>
    </row>
    <row r="910" spans="1:12" ht="12.75" x14ac:dyDescent="0.2">
      <c r="A910" s="239" t="s">
        <v>922</v>
      </c>
      <c r="B910" s="243" t="s">
        <v>2579</v>
      </c>
      <c r="C910" s="240">
        <v>1</v>
      </c>
      <c r="D910" s="241">
        <v>0.80000001192092896</v>
      </c>
      <c r="E910" s="244">
        <v>2.5440085894033846</v>
      </c>
      <c r="F910" s="358">
        <f>ROUND(MUNR[[#This Row],[Vt 2020]],2)</f>
        <v>2.54</v>
      </c>
      <c r="G910" s="358">
        <v>8.9700000000000006</v>
      </c>
      <c r="H910" s="367">
        <v>10.08</v>
      </c>
      <c r="I910" s="364"/>
      <c r="J910" s="238"/>
      <c r="K910" s="238"/>
      <c r="L910" s="238"/>
    </row>
    <row r="911" spans="1:12" ht="12.75" x14ac:dyDescent="0.2">
      <c r="A911" s="239" t="s">
        <v>1243</v>
      </c>
      <c r="B911" s="239" t="s">
        <v>2983</v>
      </c>
      <c r="C911" s="240">
        <v>0.3</v>
      </c>
      <c r="D911" s="241">
        <v>0.80000001192092896</v>
      </c>
      <c r="E911" s="242">
        <v>0.45491142361788206</v>
      </c>
      <c r="F911" s="358">
        <f>ROUND(MUNR[[#This Row],[Vt 2020]],2)</f>
        <v>0.45</v>
      </c>
      <c r="G911" s="358">
        <v>0.52</v>
      </c>
      <c r="H911" s="367">
        <v>0.62</v>
      </c>
      <c r="I911" s="364"/>
      <c r="J911" s="238"/>
      <c r="K911" s="238"/>
      <c r="L911" s="238"/>
    </row>
    <row r="912" spans="1:12" ht="12.75" x14ac:dyDescent="0.2">
      <c r="A912" s="239" t="s">
        <v>1361</v>
      </c>
      <c r="B912" s="243" t="s">
        <v>3093</v>
      </c>
      <c r="C912" s="240">
        <v>0.3</v>
      </c>
      <c r="D912" s="241">
        <v>0.80000001192092896</v>
      </c>
      <c r="E912" s="244">
        <v>0.53850341414335567</v>
      </c>
      <c r="F912" s="358">
        <f>ROUND(MUNR[[#This Row],[Vt 2020]],2)</f>
        <v>0.54</v>
      </c>
      <c r="G912" s="358">
        <v>0.66</v>
      </c>
      <c r="H912" s="367">
        <v>0.67</v>
      </c>
      <c r="I912" s="364"/>
      <c r="J912" s="238"/>
      <c r="K912" s="238"/>
      <c r="L912" s="238"/>
    </row>
    <row r="913" spans="1:12" ht="12.75" x14ac:dyDescent="0.2">
      <c r="A913" s="239" t="s">
        <v>935</v>
      </c>
      <c r="B913" s="239" t="s">
        <v>2931</v>
      </c>
      <c r="C913" s="240">
        <v>0.3</v>
      </c>
      <c r="D913" s="241">
        <v>0.80000001192092896</v>
      </c>
      <c r="E913" s="242">
        <v>4.470652500830492</v>
      </c>
      <c r="F913" s="358">
        <f>ROUND(MUNR[[#This Row],[Vt 2020]],2)</f>
        <v>4.47</v>
      </c>
      <c r="G913" s="358">
        <v>5.2</v>
      </c>
      <c r="H913" s="367">
        <v>5.47</v>
      </c>
      <c r="I913" s="364"/>
      <c r="J913" s="238"/>
      <c r="K913" s="238"/>
      <c r="L913" s="238"/>
    </row>
    <row r="914" spans="1:12" ht="12.75" x14ac:dyDescent="0.2">
      <c r="A914" s="239" t="s">
        <v>1012</v>
      </c>
      <c r="B914" s="239" t="s">
        <v>2945</v>
      </c>
      <c r="C914" s="240">
        <v>0.3</v>
      </c>
      <c r="D914" s="241">
        <v>0.80000001192092896</v>
      </c>
      <c r="E914" s="242">
        <v>4.470652500830492</v>
      </c>
      <c r="F914" s="358">
        <f>ROUND(MUNR[[#This Row],[Vt 2020]],2)</f>
        <v>4.47</v>
      </c>
      <c r="G914" s="358">
        <v>5.2</v>
      </c>
      <c r="H914" s="367">
        <v>5.47</v>
      </c>
      <c r="I914" s="364"/>
      <c r="J914" s="238"/>
      <c r="K914" s="238"/>
      <c r="L914" s="238"/>
    </row>
    <row r="915" spans="1:12" ht="12.75" x14ac:dyDescent="0.2">
      <c r="A915" s="239" t="s">
        <v>1041</v>
      </c>
      <c r="B915" s="239" t="s">
        <v>2520</v>
      </c>
      <c r="C915" s="240">
        <v>1.6</v>
      </c>
      <c r="D915" s="241">
        <v>1.6000000238418579</v>
      </c>
      <c r="E915" s="242">
        <v>18.887491467493561</v>
      </c>
      <c r="F915" s="358">
        <f>ROUND(MUNR[[#This Row],[Vt 2020]],2)</f>
        <v>18.89</v>
      </c>
      <c r="G915" s="358">
        <v>22.71</v>
      </c>
      <c r="H915" s="367">
        <v>28.13</v>
      </c>
      <c r="I915" s="364"/>
      <c r="J915" s="238"/>
      <c r="K915" s="238"/>
      <c r="L915" s="238"/>
    </row>
    <row r="916" spans="1:12" ht="12.75" x14ac:dyDescent="0.2">
      <c r="A916" s="239" t="s">
        <v>684</v>
      </c>
      <c r="B916" s="243" t="s">
        <v>2822</v>
      </c>
      <c r="C916" s="240">
        <v>0.3</v>
      </c>
      <c r="D916" s="241">
        <v>0.80000001192092896</v>
      </c>
      <c r="E916" s="244">
        <v>0.8070151225144947</v>
      </c>
      <c r="F916" s="358">
        <f>ROUND(MUNR[[#This Row],[Vt 2020]],2)</f>
        <v>0.81</v>
      </c>
      <c r="G916" s="358">
        <v>0.68</v>
      </c>
      <c r="H916" s="367">
        <v>0.86</v>
      </c>
      <c r="I916" s="364"/>
      <c r="J916" s="238"/>
      <c r="K916" s="238"/>
      <c r="L916" s="238"/>
    </row>
    <row r="917" spans="1:12" ht="12.75" x14ac:dyDescent="0.2">
      <c r="A917" s="239" t="s">
        <v>803</v>
      </c>
      <c r="B917" s="243" t="s">
        <v>2954</v>
      </c>
      <c r="C917" s="240">
        <v>1.2</v>
      </c>
      <c r="D917" s="241">
        <v>1.3999999761581421</v>
      </c>
      <c r="E917" s="244">
        <v>7.0501391442053754</v>
      </c>
      <c r="F917" s="358">
        <f>ROUND(MUNR[[#This Row],[Vt 2020]],2)</f>
        <v>7.05</v>
      </c>
      <c r="G917" s="358">
        <v>7.23</v>
      </c>
      <c r="H917" s="367">
        <v>9.8000000000000007</v>
      </c>
      <c r="I917" s="364"/>
      <c r="J917" s="238"/>
      <c r="K917" s="238"/>
      <c r="L917" s="238"/>
    </row>
    <row r="918" spans="1:12" ht="12.75" x14ac:dyDescent="0.2">
      <c r="A918" s="239" t="s">
        <v>1247</v>
      </c>
      <c r="B918" s="243" t="s">
        <v>3134</v>
      </c>
      <c r="C918" s="240">
        <v>1</v>
      </c>
      <c r="D918" s="241">
        <v>1</v>
      </c>
      <c r="E918" s="244">
        <v>4.597327340442277</v>
      </c>
      <c r="F918" s="358">
        <f>ROUND(MUNR[[#This Row],[Vt 2020]],2)</f>
        <v>4.5999999999999996</v>
      </c>
      <c r="G918" s="358">
        <v>5.54</v>
      </c>
      <c r="H918" s="367">
        <v>6.84</v>
      </c>
      <c r="I918" s="364"/>
      <c r="J918" s="238"/>
      <c r="K918" s="238"/>
      <c r="L918" s="238"/>
    </row>
    <row r="919" spans="1:12" ht="12.75" x14ac:dyDescent="0.2">
      <c r="A919" s="239" t="s">
        <v>1290</v>
      </c>
      <c r="B919" s="239" t="s">
        <v>2991</v>
      </c>
      <c r="C919" s="240">
        <v>0.3</v>
      </c>
      <c r="D919" s="241">
        <v>0.80000001192092896</v>
      </c>
      <c r="E919" s="242">
        <v>0.45491142361788206</v>
      </c>
      <c r="F919" s="358">
        <f>ROUND(MUNR[[#This Row],[Vt 2020]],2)</f>
        <v>0.45</v>
      </c>
      <c r="G919" s="358">
        <v>0.52</v>
      </c>
      <c r="H919" s="367">
        <v>0.62</v>
      </c>
      <c r="I919" s="364"/>
      <c r="J919" s="238"/>
      <c r="K919" s="238"/>
      <c r="L919" s="238"/>
    </row>
    <row r="920" spans="1:12" ht="12.75" x14ac:dyDescent="0.2">
      <c r="A920" s="239" t="s">
        <v>1079</v>
      </c>
      <c r="B920" s="239" t="s">
        <v>2600</v>
      </c>
      <c r="C920" s="240">
        <v>1</v>
      </c>
      <c r="D920" s="241">
        <v>1</v>
      </c>
      <c r="E920" s="242">
        <v>6.0765590252644088</v>
      </c>
      <c r="F920" s="358">
        <f>ROUND(MUNR[[#This Row],[Vt 2020]],2)</f>
        <v>6.08</v>
      </c>
      <c r="G920" s="358">
        <v>6.43</v>
      </c>
      <c r="H920" s="367">
        <v>7.5</v>
      </c>
      <c r="I920" s="364"/>
      <c r="J920" s="238"/>
      <c r="K920" s="238"/>
      <c r="L920" s="238"/>
    </row>
    <row r="921" spans="1:12" ht="12.75" x14ac:dyDescent="0.2">
      <c r="A921" s="239" t="s">
        <v>1370</v>
      </c>
      <c r="B921" s="239" t="s">
        <v>2484</v>
      </c>
      <c r="C921" s="240">
        <v>0.3</v>
      </c>
      <c r="D921" s="241">
        <v>0.80000001192092896</v>
      </c>
      <c r="E921" s="242">
        <v>3.6013776932655941</v>
      </c>
      <c r="F921" s="358">
        <f>ROUND(MUNR[[#This Row],[Vt 2020]],2)</f>
        <v>3.6</v>
      </c>
      <c r="G921" s="358">
        <v>7.37</v>
      </c>
      <c r="H921" s="367">
        <v>8.59</v>
      </c>
      <c r="I921" s="364"/>
      <c r="J921" s="238"/>
      <c r="K921" s="238"/>
      <c r="L921" s="238"/>
    </row>
    <row r="922" spans="1:12" ht="12.75" x14ac:dyDescent="0.2">
      <c r="A922" s="239" t="s">
        <v>1255</v>
      </c>
      <c r="B922" s="243" t="s">
        <v>3183</v>
      </c>
      <c r="C922" s="240">
        <v>1</v>
      </c>
      <c r="D922" s="241">
        <v>1</v>
      </c>
      <c r="E922" s="244">
        <v>8.4501052997836403</v>
      </c>
      <c r="F922" s="358">
        <f>ROUND(MUNR[[#This Row],[Vt 2020]],2)</f>
        <v>8.4499999999999993</v>
      </c>
      <c r="G922" s="358">
        <v>8.26</v>
      </c>
      <c r="H922" s="367">
        <v>9.83</v>
      </c>
      <c r="I922" s="364"/>
      <c r="J922" s="238"/>
      <c r="K922" s="238"/>
      <c r="L922" s="238"/>
    </row>
    <row r="923" spans="1:12" ht="12.75" x14ac:dyDescent="0.2">
      <c r="A923" s="239" t="s">
        <v>1212</v>
      </c>
      <c r="B923" s="239" t="s">
        <v>2247</v>
      </c>
      <c r="C923" s="240">
        <v>0.3</v>
      </c>
      <c r="D923" s="241">
        <v>0.80000001192092896</v>
      </c>
      <c r="E923" s="242">
        <v>0.46503782771360391</v>
      </c>
      <c r="F923" s="358">
        <f>ROUND(MUNR[[#This Row],[Vt 2020]],2)</f>
        <v>0.47</v>
      </c>
      <c r="G923" s="358">
        <v>0.84</v>
      </c>
      <c r="H923" s="367">
        <v>1.37</v>
      </c>
      <c r="I923" s="364"/>
      <c r="J923" s="238"/>
      <c r="K923" s="238"/>
      <c r="L923" s="238"/>
    </row>
    <row r="924" spans="1:12" ht="12.75" x14ac:dyDescent="0.2">
      <c r="A924" s="239" t="s">
        <v>1293</v>
      </c>
      <c r="B924" s="243" t="s">
        <v>3141</v>
      </c>
      <c r="C924" s="240">
        <v>1</v>
      </c>
      <c r="D924" s="241">
        <v>1</v>
      </c>
      <c r="E924" s="244">
        <v>4.597327340442277</v>
      </c>
      <c r="F924" s="358">
        <f>ROUND(MUNR[[#This Row],[Vt 2020]],2)</f>
        <v>4.5999999999999996</v>
      </c>
      <c r="G924" s="358">
        <v>5.54</v>
      </c>
      <c r="H924" s="367">
        <v>6.84</v>
      </c>
      <c r="I924" s="364"/>
      <c r="J924" s="238"/>
      <c r="K924" s="238"/>
      <c r="L924" s="238"/>
    </row>
    <row r="925" spans="1:12" ht="12.75" x14ac:dyDescent="0.2">
      <c r="A925" s="239" t="s">
        <v>1528</v>
      </c>
      <c r="B925" s="243" t="s">
        <v>2561</v>
      </c>
      <c r="C925" s="240">
        <v>0.3</v>
      </c>
      <c r="D925" s="241">
        <v>0.80000001192092896</v>
      </c>
      <c r="E925" s="244">
        <v>0.1716236823885747</v>
      </c>
      <c r="F925" s="358">
        <f>ROUND(MUNR[[#This Row],[Vt 2020]],2)</f>
        <v>0.17</v>
      </c>
      <c r="G925" s="358">
        <v>0.2</v>
      </c>
      <c r="H925" s="367">
        <v>0.26</v>
      </c>
      <c r="I925" s="364"/>
      <c r="J925" s="238"/>
      <c r="K925" s="238"/>
      <c r="L925" s="238"/>
    </row>
    <row r="926" spans="1:12" ht="12.75" x14ac:dyDescent="0.2">
      <c r="A926" s="239" t="s">
        <v>834</v>
      </c>
      <c r="B926" s="243" t="s">
        <v>2643</v>
      </c>
      <c r="C926" s="240">
        <v>0.3</v>
      </c>
      <c r="D926" s="241">
        <v>0.80000001192092896</v>
      </c>
      <c r="E926" s="244">
        <v>0.54678524540747719</v>
      </c>
      <c r="F926" s="358">
        <f>ROUND(MUNR[[#This Row],[Vt 2020]],2)</f>
        <v>0.55000000000000004</v>
      </c>
      <c r="G926" s="358">
        <v>0.64</v>
      </c>
      <c r="H926" s="367">
        <v>0.82</v>
      </c>
      <c r="I926" s="364"/>
      <c r="J926" s="238"/>
      <c r="K926" s="238"/>
      <c r="L926" s="238"/>
    </row>
    <row r="927" spans="1:12" ht="12.75" x14ac:dyDescent="0.2">
      <c r="A927" s="239" t="s">
        <v>1145</v>
      </c>
      <c r="B927" s="239" t="s">
        <v>2598</v>
      </c>
      <c r="C927" s="240">
        <v>1</v>
      </c>
      <c r="D927" s="241">
        <v>1</v>
      </c>
      <c r="E927" s="242">
        <v>6.0765590252644088</v>
      </c>
      <c r="F927" s="358">
        <f>ROUND(MUNR[[#This Row],[Vt 2020]],2)</f>
        <v>6.08</v>
      </c>
      <c r="G927" s="358">
        <v>6.43</v>
      </c>
      <c r="H927" s="367">
        <v>7.5</v>
      </c>
      <c r="I927" s="364"/>
      <c r="J927" s="238"/>
      <c r="K927" s="238"/>
      <c r="L927" s="238"/>
    </row>
    <row r="928" spans="1:12" ht="12.75" x14ac:dyDescent="0.2">
      <c r="A928" s="239" t="s">
        <v>1394</v>
      </c>
      <c r="B928" s="239" t="s">
        <v>3090</v>
      </c>
      <c r="C928" s="240">
        <v>0.3</v>
      </c>
      <c r="D928" s="241">
        <v>0.80000001192092896</v>
      </c>
      <c r="E928" s="242">
        <v>0.53850341414335567</v>
      </c>
      <c r="F928" s="358">
        <f>ROUND(MUNR[[#This Row],[Vt 2020]],2)</f>
        <v>0.54</v>
      </c>
      <c r="G928" s="358">
        <v>0.66</v>
      </c>
      <c r="H928" s="367">
        <v>0.67</v>
      </c>
      <c r="I928" s="364"/>
      <c r="J928" s="238"/>
      <c r="K928" s="238"/>
      <c r="L928" s="238"/>
    </row>
    <row r="929" spans="1:12" ht="12.75" x14ac:dyDescent="0.2">
      <c r="A929" s="239" t="s">
        <v>946</v>
      </c>
      <c r="B929" s="243" t="s">
        <v>2325</v>
      </c>
      <c r="C929" s="240">
        <v>1</v>
      </c>
      <c r="D929" s="241">
        <v>1</v>
      </c>
      <c r="E929" s="244">
        <v>0.58701222602356495</v>
      </c>
      <c r="F929" s="358">
        <f>ROUND(MUNR[[#This Row],[Vt 2020]],2)</f>
        <v>0.59</v>
      </c>
      <c r="G929" s="358">
        <v>0.66</v>
      </c>
      <c r="H929" s="367">
        <v>0.95</v>
      </c>
      <c r="I929" s="364"/>
      <c r="J929" s="238"/>
      <c r="K929" s="238"/>
      <c r="L929" s="238"/>
    </row>
    <row r="930" spans="1:12" ht="12.75" x14ac:dyDescent="0.2">
      <c r="A930" s="239" t="s">
        <v>1083</v>
      </c>
      <c r="B930" s="243" t="s">
        <v>2932</v>
      </c>
      <c r="C930" s="240">
        <v>0.3</v>
      </c>
      <c r="D930" s="241">
        <v>0.80000001192092896</v>
      </c>
      <c r="E930" s="244">
        <v>4.470652500830492</v>
      </c>
      <c r="F930" s="358">
        <f>ROUND(MUNR[[#This Row],[Vt 2020]],2)</f>
        <v>4.47</v>
      </c>
      <c r="G930" s="358">
        <v>5.2</v>
      </c>
      <c r="H930" s="367">
        <v>5.47</v>
      </c>
      <c r="I930" s="364"/>
      <c r="J930" s="238"/>
      <c r="K930" s="238"/>
      <c r="L930" s="238"/>
    </row>
    <row r="931" spans="1:12" ht="12.75" x14ac:dyDescent="0.2">
      <c r="A931" s="239" t="s">
        <v>750</v>
      </c>
      <c r="B931" s="239" t="s">
        <v>2572</v>
      </c>
      <c r="C931" s="240">
        <v>0.3</v>
      </c>
      <c r="D931" s="241">
        <v>0.80000001192092896</v>
      </c>
      <c r="E931" s="242">
        <v>5.6395117928218559</v>
      </c>
      <c r="F931" s="358">
        <f>ROUND(MUNR[[#This Row],[Vt 2020]],2)</f>
        <v>5.64</v>
      </c>
      <c r="G931" s="358">
        <v>5.15</v>
      </c>
      <c r="H931" s="367">
        <v>5.75</v>
      </c>
      <c r="I931" s="364"/>
      <c r="J931" s="238"/>
      <c r="K931" s="238"/>
      <c r="L931" s="238"/>
    </row>
    <row r="932" spans="1:12" ht="12.75" x14ac:dyDescent="0.2">
      <c r="A932" s="239" t="s">
        <v>611</v>
      </c>
      <c r="B932" s="243" t="s">
        <v>2183</v>
      </c>
      <c r="C932" s="240">
        <v>2</v>
      </c>
      <c r="D932" s="241">
        <v>2</v>
      </c>
      <c r="E932" s="244">
        <v>2.9051996694969113</v>
      </c>
      <c r="F932" s="358">
        <f>ROUND(MUNR[[#This Row],[Vt 2020]],2)</f>
        <v>2.91</v>
      </c>
      <c r="G932" s="358">
        <v>3.37</v>
      </c>
      <c r="H932" s="367">
        <v>4.88</v>
      </c>
      <c r="I932" s="364"/>
      <c r="J932" s="238"/>
      <c r="K932" s="238"/>
      <c r="L932" s="238"/>
    </row>
    <row r="933" spans="1:12" ht="12.75" x14ac:dyDescent="0.2">
      <c r="A933" s="239" t="s">
        <v>1395</v>
      </c>
      <c r="B933" s="239" t="s">
        <v>2391</v>
      </c>
      <c r="C933" s="240">
        <v>0.3</v>
      </c>
      <c r="D933" s="241">
        <v>0.80000001192092896</v>
      </c>
      <c r="E933" s="242">
        <v>1.1991551297202205</v>
      </c>
      <c r="F933" s="358">
        <f>ROUND(MUNR[[#This Row],[Vt 2020]],2)</f>
        <v>1.2</v>
      </c>
      <c r="G933" s="358">
        <v>1.46</v>
      </c>
      <c r="H933" s="367">
        <v>1.72</v>
      </c>
      <c r="I933" s="364"/>
      <c r="J933" s="238"/>
      <c r="K933" s="238"/>
      <c r="L933" s="238"/>
    </row>
    <row r="934" spans="1:12" ht="12.75" x14ac:dyDescent="0.2">
      <c r="A934" s="239" t="s">
        <v>1148</v>
      </c>
      <c r="B934" s="239" t="s">
        <v>2941</v>
      </c>
      <c r="C934" s="240">
        <v>0.3</v>
      </c>
      <c r="D934" s="241">
        <v>0.80000001192092896</v>
      </c>
      <c r="E934" s="242">
        <v>4.470652500830492</v>
      </c>
      <c r="F934" s="358">
        <f>ROUND(MUNR[[#This Row],[Vt 2020]],2)</f>
        <v>4.47</v>
      </c>
      <c r="G934" s="358">
        <v>5.2</v>
      </c>
      <c r="H934" s="367">
        <v>5.47</v>
      </c>
      <c r="I934" s="364"/>
      <c r="J934" s="238"/>
      <c r="K934" s="238"/>
      <c r="L934" s="238"/>
    </row>
    <row r="935" spans="1:12" ht="12.75" x14ac:dyDescent="0.2">
      <c r="A935" s="239" t="s">
        <v>1192</v>
      </c>
      <c r="B935" s="239" t="s">
        <v>2756</v>
      </c>
      <c r="C935" s="240">
        <v>0.3</v>
      </c>
      <c r="D935" s="241">
        <v>0.80000001192092896</v>
      </c>
      <c r="E935" s="242">
        <v>0.47940152986056278</v>
      </c>
      <c r="F935" s="358">
        <f>ROUND(MUNR[[#This Row],[Vt 2020]],2)</f>
        <v>0.48</v>
      </c>
      <c r="G935" s="358">
        <v>0.59</v>
      </c>
      <c r="H935" s="367">
        <v>0.99</v>
      </c>
      <c r="I935" s="364"/>
      <c r="J935" s="238"/>
      <c r="K935" s="238"/>
      <c r="L935" s="238"/>
    </row>
    <row r="936" spans="1:12" ht="12.75" x14ac:dyDescent="0.2">
      <c r="A936" s="239" t="s">
        <v>1191</v>
      </c>
      <c r="B936" s="239" t="s">
        <v>3034</v>
      </c>
      <c r="C936" s="240">
        <v>0.3</v>
      </c>
      <c r="D936" s="241">
        <v>0.80000001192092896</v>
      </c>
      <c r="E936" s="242">
        <v>2.6607103021822214</v>
      </c>
      <c r="F936" s="358">
        <f>ROUND(MUNR[[#This Row],[Vt 2020]],2)</f>
        <v>2.66</v>
      </c>
      <c r="G936" s="358">
        <v>2.78</v>
      </c>
      <c r="H936" s="367">
        <v>3.23</v>
      </c>
      <c r="I936" s="364"/>
      <c r="J936" s="238"/>
      <c r="K936" s="238"/>
      <c r="L936" s="238"/>
    </row>
    <row r="937" spans="1:12" ht="12.75" x14ac:dyDescent="0.2">
      <c r="A937" s="239" t="s">
        <v>1040</v>
      </c>
      <c r="B937" s="239" t="s">
        <v>2290</v>
      </c>
      <c r="C937" s="240">
        <v>1.2</v>
      </c>
      <c r="D937" s="241">
        <v>1.3999999761581421</v>
      </c>
      <c r="E937" s="242">
        <v>18.985016957781884</v>
      </c>
      <c r="F937" s="358">
        <f>ROUND(MUNR[[#This Row],[Vt 2020]],2)</f>
        <v>18.989999999999998</v>
      </c>
      <c r="G937" s="358">
        <v>23.29</v>
      </c>
      <c r="H937" s="367">
        <v>29.69</v>
      </c>
      <c r="I937" s="364"/>
      <c r="J937" s="238"/>
      <c r="K937" s="238"/>
      <c r="L937" s="238"/>
    </row>
    <row r="938" spans="1:12" ht="12.75" x14ac:dyDescent="0.2">
      <c r="A938" s="239" t="s">
        <v>1108</v>
      </c>
      <c r="B938" s="239" t="s">
        <v>2296</v>
      </c>
      <c r="C938" s="240">
        <v>1.2</v>
      </c>
      <c r="D938" s="241">
        <v>1.3999999761581421</v>
      </c>
      <c r="E938" s="242">
        <v>18.985016957781884</v>
      </c>
      <c r="F938" s="358">
        <f>ROUND(MUNR[[#This Row],[Vt 2020]],2)</f>
        <v>18.989999999999998</v>
      </c>
      <c r="G938" s="358">
        <v>23.29</v>
      </c>
      <c r="H938" s="367">
        <v>29.69</v>
      </c>
      <c r="I938" s="364"/>
      <c r="J938" s="238"/>
      <c r="K938" s="238"/>
      <c r="L938" s="238"/>
    </row>
    <row r="939" spans="1:12" ht="12.75" x14ac:dyDescent="0.2">
      <c r="A939" s="239" t="s">
        <v>1308</v>
      </c>
      <c r="B939" s="239" t="s">
        <v>2610</v>
      </c>
      <c r="C939" s="240">
        <v>1</v>
      </c>
      <c r="D939" s="241">
        <v>1</v>
      </c>
      <c r="E939" s="242">
        <v>0.48110245866678447</v>
      </c>
      <c r="F939" s="358">
        <f>ROUND(MUNR[[#This Row],[Vt 2020]],2)</f>
        <v>0.48</v>
      </c>
      <c r="G939" s="358">
        <v>0.65</v>
      </c>
      <c r="H939" s="367">
        <v>0.78</v>
      </c>
      <c r="I939" s="364"/>
      <c r="J939" s="238"/>
      <c r="K939" s="238"/>
      <c r="L939" s="238"/>
    </row>
    <row r="940" spans="1:12" ht="12.75" x14ac:dyDescent="0.2">
      <c r="A940" s="239" t="s">
        <v>1441</v>
      </c>
      <c r="B940" s="243" t="s">
        <v>2733</v>
      </c>
      <c r="C940" s="240">
        <v>1</v>
      </c>
      <c r="D940" s="241">
        <v>1</v>
      </c>
      <c r="E940" s="244">
        <v>2.4470847181933126</v>
      </c>
      <c r="F940" s="358">
        <f>ROUND(MUNR[[#This Row],[Vt 2020]],2)</f>
        <v>2.4500000000000002</v>
      </c>
      <c r="G940" s="358">
        <v>2.91</v>
      </c>
      <c r="H940" s="367">
        <v>4.0599999999999996</v>
      </c>
      <c r="I940" s="364"/>
      <c r="J940" s="238"/>
      <c r="K940" s="238"/>
      <c r="L940" s="238"/>
    </row>
    <row r="941" spans="1:12" ht="12.75" x14ac:dyDescent="0.2">
      <c r="A941" s="239" t="s">
        <v>920</v>
      </c>
      <c r="B941" s="239" t="s">
        <v>2127</v>
      </c>
      <c r="C941" s="240">
        <v>0.3</v>
      </c>
      <c r="D941" s="241">
        <v>0.80000001192092896</v>
      </c>
      <c r="E941" s="242">
        <v>1.7879831532416797</v>
      </c>
      <c r="F941" s="358">
        <f>ROUND(MUNR[[#This Row],[Vt 2020]],2)</f>
        <v>1.79</v>
      </c>
      <c r="G941" s="358">
        <v>1.69</v>
      </c>
      <c r="H941" s="367">
        <v>2.19</v>
      </c>
      <c r="I941" s="364"/>
      <c r="J941" s="238"/>
      <c r="K941" s="238"/>
      <c r="L941" s="238"/>
    </row>
    <row r="942" spans="1:12" ht="12.75" x14ac:dyDescent="0.2">
      <c r="A942" s="239" t="s">
        <v>851</v>
      </c>
      <c r="B942" s="239" t="s">
        <v>2623</v>
      </c>
      <c r="C942" s="240">
        <v>1</v>
      </c>
      <c r="D942" s="241">
        <v>1</v>
      </c>
      <c r="E942" s="242">
        <v>3.6991360397458246</v>
      </c>
      <c r="F942" s="358">
        <f>ROUND(MUNR[[#This Row],[Vt 2020]],2)</f>
        <v>3.7</v>
      </c>
      <c r="G942" s="358">
        <v>5.05</v>
      </c>
      <c r="H942" s="367">
        <v>5.65</v>
      </c>
      <c r="I942" s="369"/>
      <c r="J942" s="238"/>
      <c r="K942" s="238"/>
      <c r="L942" s="238"/>
    </row>
    <row r="943" spans="1:12" ht="12.75" x14ac:dyDescent="0.2">
      <c r="A943" s="239" t="s">
        <v>1111</v>
      </c>
      <c r="B943" s="243" t="s">
        <v>2623</v>
      </c>
      <c r="C943" s="240">
        <v>2</v>
      </c>
      <c r="D943" s="241">
        <v>2</v>
      </c>
      <c r="E943" s="244">
        <v>15.780678403248567</v>
      </c>
      <c r="F943" s="358">
        <f>ROUND(MUNR[[#This Row],[Vt 2020]],2)</f>
        <v>15.78</v>
      </c>
      <c r="G943" s="358">
        <v>17.25</v>
      </c>
      <c r="H943" s="367">
        <v>22.52</v>
      </c>
      <c r="I943" s="364"/>
      <c r="J943" s="238"/>
      <c r="K943" s="238"/>
      <c r="L943" s="238"/>
    </row>
    <row r="944" spans="1:12" ht="12.75" x14ac:dyDescent="0.2">
      <c r="A944" s="239" t="s">
        <v>1152</v>
      </c>
      <c r="B944" s="239" t="s">
        <v>2897</v>
      </c>
      <c r="C944" s="240">
        <v>0.3</v>
      </c>
      <c r="D944" s="241">
        <v>0.80000001192092896</v>
      </c>
      <c r="E944" s="242">
        <v>2.501510453441492</v>
      </c>
      <c r="F944" s="358">
        <f>ROUND(MUNR[[#This Row],[Vt 2020]],2)</f>
        <v>2.5</v>
      </c>
      <c r="G944" s="358">
        <v>3.21</v>
      </c>
      <c r="H944" s="367">
        <v>4.47</v>
      </c>
      <c r="I944" s="364"/>
      <c r="J944" s="238"/>
      <c r="K944" s="238"/>
      <c r="L944" s="238"/>
    </row>
    <row r="945" spans="1:12" ht="12.75" x14ac:dyDescent="0.2">
      <c r="A945" s="239" t="s">
        <v>791</v>
      </c>
      <c r="B945" s="243" t="s">
        <v>2175</v>
      </c>
      <c r="C945" s="240">
        <v>1</v>
      </c>
      <c r="D945" s="241">
        <v>1</v>
      </c>
      <c r="E945" s="244">
        <v>4.6211812983071736</v>
      </c>
      <c r="F945" s="358">
        <f>ROUND(MUNR[[#This Row],[Vt 2020]],2)</f>
        <v>4.62</v>
      </c>
      <c r="G945" s="358">
        <v>5.81</v>
      </c>
      <c r="H945" s="367">
        <v>6.76</v>
      </c>
      <c r="I945" s="364"/>
      <c r="J945" s="238"/>
      <c r="K945" s="238"/>
      <c r="L945" s="238"/>
    </row>
    <row r="946" spans="1:12" ht="12.75" x14ac:dyDescent="0.2">
      <c r="A946" s="239" t="s">
        <v>1254</v>
      </c>
      <c r="B946" s="239" t="s">
        <v>2682</v>
      </c>
      <c r="C946" s="240">
        <v>0.3</v>
      </c>
      <c r="D946" s="241">
        <v>0.80000001192092896</v>
      </c>
      <c r="E946" s="242">
        <v>2.2748394923516737</v>
      </c>
      <c r="F946" s="358">
        <f>ROUND(MUNR[[#This Row],[Vt 2020]],2)</f>
        <v>2.27</v>
      </c>
      <c r="G946" s="358">
        <v>2.5099999999999998</v>
      </c>
      <c r="H946" s="367">
        <v>2.87</v>
      </c>
      <c r="I946" s="364"/>
      <c r="J946" s="238"/>
      <c r="K946" s="238"/>
      <c r="L946" s="238"/>
    </row>
    <row r="947" spans="1:12" ht="12.75" x14ac:dyDescent="0.2">
      <c r="A947" s="239" t="s">
        <v>1299</v>
      </c>
      <c r="B947" s="243" t="s">
        <v>2669</v>
      </c>
      <c r="C947" s="240">
        <v>0.3</v>
      </c>
      <c r="D947" s="241">
        <v>0.80000001192092896</v>
      </c>
      <c r="E947" s="244">
        <v>2.2748394923516737</v>
      </c>
      <c r="F947" s="358">
        <f>ROUND(MUNR[[#This Row],[Vt 2020]],2)</f>
        <v>2.27</v>
      </c>
      <c r="G947" s="358">
        <v>2.5099999999999998</v>
      </c>
      <c r="H947" s="367">
        <v>2.87</v>
      </c>
      <c r="I947" s="364"/>
      <c r="J947" s="238"/>
      <c r="K947" s="238"/>
      <c r="L947" s="238"/>
    </row>
    <row r="948" spans="1:12" ht="12.75" x14ac:dyDescent="0.2">
      <c r="A948" s="239" t="s">
        <v>972</v>
      </c>
      <c r="B948" s="243" t="s">
        <v>2796</v>
      </c>
      <c r="C948" s="240">
        <v>1.2</v>
      </c>
      <c r="D948" s="241">
        <v>1.3999999761581421</v>
      </c>
      <c r="E948" s="244">
        <v>4.3167120664148504</v>
      </c>
      <c r="F948" s="358">
        <f>ROUND(MUNR[[#This Row],[Vt 2020]],2)</f>
        <v>4.32</v>
      </c>
      <c r="G948" s="358">
        <v>5.39</v>
      </c>
      <c r="H948" s="367">
        <v>6.87</v>
      </c>
      <c r="I948" s="364"/>
      <c r="J948" s="238"/>
      <c r="K948" s="238"/>
      <c r="L948" s="238"/>
    </row>
    <row r="949" spans="1:12" ht="12.75" x14ac:dyDescent="0.2">
      <c r="A949" s="239" t="s">
        <v>1300</v>
      </c>
      <c r="B949" s="239" t="s">
        <v>3178</v>
      </c>
      <c r="C949" s="240">
        <v>1</v>
      </c>
      <c r="D949" s="241">
        <v>1</v>
      </c>
      <c r="E949" s="242">
        <v>8.4501052997836403</v>
      </c>
      <c r="F949" s="358">
        <f>ROUND(MUNR[[#This Row],[Vt 2020]],2)</f>
        <v>8.4499999999999993</v>
      </c>
      <c r="G949" s="358">
        <v>8.26</v>
      </c>
      <c r="H949" s="367">
        <v>9.83</v>
      </c>
      <c r="I949" s="364"/>
      <c r="J949" s="238"/>
      <c r="K949" s="238"/>
      <c r="L949" s="238"/>
    </row>
    <row r="950" spans="1:12" ht="12.75" x14ac:dyDescent="0.2">
      <c r="A950" s="239" t="s">
        <v>1168</v>
      </c>
      <c r="B950" s="239" t="s">
        <v>2160</v>
      </c>
      <c r="C950" s="240">
        <v>1.6</v>
      </c>
      <c r="D950" s="241">
        <v>1.6000000238418579</v>
      </c>
      <c r="E950" s="242">
        <v>13.520871964100486</v>
      </c>
      <c r="F950" s="358">
        <f>ROUND(MUNR[[#This Row],[Vt 2020]],2)</f>
        <v>13.52</v>
      </c>
      <c r="G950" s="358">
        <v>14.74</v>
      </c>
      <c r="H950" s="367">
        <v>17.420000000000002</v>
      </c>
      <c r="I950" s="364"/>
      <c r="J950" s="238"/>
      <c r="K950" s="238"/>
      <c r="L950" s="238"/>
    </row>
    <row r="951" spans="1:12" ht="12.75" x14ac:dyDescent="0.2">
      <c r="A951" s="239" t="s">
        <v>1341</v>
      </c>
      <c r="B951" s="243" t="s">
        <v>2675</v>
      </c>
      <c r="C951" s="240">
        <v>0.3</v>
      </c>
      <c r="D951" s="241">
        <v>0.80000001192092896</v>
      </c>
      <c r="E951" s="244">
        <v>2.2748394923516737</v>
      </c>
      <c r="F951" s="358">
        <f>ROUND(MUNR[[#This Row],[Vt 2020]],2)</f>
        <v>2.27</v>
      </c>
      <c r="G951" s="358">
        <v>2.5099999999999998</v>
      </c>
      <c r="H951" s="367">
        <v>2.87</v>
      </c>
      <c r="I951" s="364"/>
      <c r="J951" s="238"/>
      <c r="K951" s="238"/>
      <c r="L951" s="238"/>
    </row>
    <row r="952" spans="1:12" ht="12.75" x14ac:dyDescent="0.2">
      <c r="A952" s="239" t="s">
        <v>990</v>
      </c>
      <c r="B952" s="239" t="s">
        <v>2340</v>
      </c>
      <c r="C952" s="240">
        <v>0.3</v>
      </c>
      <c r="D952" s="241">
        <v>0.80000001192092896</v>
      </c>
      <c r="E952" s="242">
        <v>1.3677474400727085</v>
      </c>
      <c r="F952" s="358">
        <f>ROUND(MUNR[[#This Row],[Vt 2020]],2)</f>
        <v>1.37</v>
      </c>
      <c r="G952" s="358">
        <v>1.43</v>
      </c>
      <c r="H952" s="367">
        <v>1.63</v>
      </c>
      <c r="I952" s="364"/>
      <c r="J952" s="238"/>
      <c r="K952" s="238"/>
      <c r="L952" s="238"/>
    </row>
    <row r="953" spans="1:12" ht="12.75" x14ac:dyDescent="0.2">
      <c r="A953" s="239" t="s">
        <v>916</v>
      </c>
      <c r="B953" s="239" t="s">
        <v>2650</v>
      </c>
      <c r="C953" s="240">
        <v>0.3</v>
      </c>
      <c r="D953" s="241">
        <v>0.80000001192092896</v>
      </c>
      <c r="E953" s="242">
        <v>0.54678524540747719</v>
      </c>
      <c r="F953" s="358">
        <f>ROUND(MUNR[[#This Row],[Vt 2020]],2)</f>
        <v>0.55000000000000004</v>
      </c>
      <c r="G953" s="358">
        <v>0.64</v>
      </c>
      <c r="H953" s="367">
        <v>0.82</v>
      </c>
      <c r="I953" s="364"/>
      <c r="J953" s="238"/>
      <c r="K953" s="238"/>
      <c r="L953" s="238"/>
    </row>
    <row r="954" spans="1:12" ht="12.75" x14ac:dyDescent="0.2">
      <c r="A954" s="239" t="s">
        <v>1242</v>
      </c>
      <c r="B954" s="243" t="s">
        <v>2741</v>
      </c>
      <c r="C954" s="240">
        <v>0.3</v>
      </c>
      <c r="D954" s="241">
        <v>0.80000001192092896</v>
      </c>
      <c r="E954" s="244">
        <v>0.47940152986056278</v>
      </c>
      <c r="F954" s="358">
        <f>ROUND(MUNR[[#This Row],[Vt 2020]],2)</f>
        <v>0.48</v>
      </c>
      <c r="G954" s="358">
        <v>0.59</v>
      </c>
      <c r="H954" s="367">
        <v>0.99</v>
      </c>
      <c r="I954" s="364"/>
      <c r="J954" s="238"/>
      <c r="K954" s="238"/>
      <c r="L954" s="238"/>
    </row>
    <row r="955" spans="1:12" ht="12.75" x14ac:dyDescent="0.2">
      <c r="A955" s="239" t="s">
        <v>566</v>
      </c>
      <c r="B955" s="239" t="s">
        <v>2762</v>
      </c>
      <c r="C955" s="240">
        <v>1.2</v>
      </c>
      <c r="D955" s="241">
        <v>1.3999999761581421</v>
      </c>
      <c r="E955" s="242">
        <v>5.5564196999224924</v>
      </c>
      <c r="F955" s="358">
        <f>ROUND(MUNR[[#This Row],[Vt 2020]],2)</f>
        <v>5.56</v>
      </c>
      <c r="G955" s="358">
        <v>8.0299999999999994</v>
      </c>
      <c r="H955" s="367">
        <v>8.01</v>
      </c>
      <c r="I955" s="364"/>
      <c r="J955" s="238"/>
      <c r="K955" s="238"/>
      <c r="L955" s="238"/>
    </row>
    <row r="956" spans="1:12" ht="12.75" x14ac:dyDescent="0.2">
      <c r="A956" s="239" t="s">
        <v>1532</v>
      </c>
      <c r="B956" s="243" t="s">
        <v>2541</v>
      </c>
      <c r="C956" s="240">
        <v>0.3</v>
      </c>
      <c r="D956" s="241">
        <v>0.80000001192092896</v>
      </c>
      <c r="E956" s="244">
        <v>0.1716236823885747</v>
      </c>
      <c r="F956" s="358">
        <f>ROUND(MUNR[[#This Row],[Vt 2020]],2)</f>
        <v>0.17</v>
      </c>
      <c r="G956" s="358">
        <v>0.2</v>
      </c>
      <c r="H956" s="367">
        <v>0.26</v>
      </c>
      <c r="I956" s="364"/>
      <c r="J956" s="238"/>
      <c r="K956" s="238"/>
      <c r="L956" s="238"/>
    </row>
    <row r="957" spans="1:12" ht="12.75" x14ac:dyDescent="0.2">
      <c r="A957" s="239" t="s">
        <v>1006</v>
      </c>
      <c r="B957" s="239" t="s">
        <v>3127</v>
      </c>
      <c r="C957" s="240">
        <v>0.3</v>
      </c>
      <c r="D957" s="241">
        <v>0.80000001192092896</v>
      </c>
      <c r="E957" s="242">
        <v>1.3091647495098744</v>
      </c>
      <c r="F957" s="358">
        <f>ROUND(MUNR[[#This Row],[Vt 2020]],2)</f>
        <v>1.31</v>
      </c>
      <c r="G957" s="358">
        <v>1.55</v>
      </c>
      <c r="H957" s="367">
        <v>1.86</v>
      </c>
      <c r="I957" s="364"/>
      <c r="J957" s="238"/>
      <c r="K957" s="238"/>
      <c r="L957" s="238"/>
    </row>
    <row r="958" spans="1:12" ht="12.75" x14ac:dyDescent="0.2">
      <c r="A958" s="239" t="s">
        <v>1109</v>
      </c>
      <c r="B958" s="243" t="s">
        <v>2533</v>
      </c>
      <c r="C958" s="240">
        <v>1.6</v>
      </c>
      <c r="D958" s="241">
        <v>1.6000000238418579</v>
      </c>
      <c r="E958" s="244">
        <v>18.887491467493561</v>
      </c>
      <c r="F958" s="358">
        <f>ROUND(MUNR[[#This Row],[Vt 2020]],2)</f>
        <v>18.89</v>
      </c>
      <c r="G958" s="358">
        <v>22.71</v>
      </c>
      <c r="H958" s="367">
        <v>28.13</v>
      </c>
      <c r="I958" s="364"/>
      <c r="J958" s="238"/>
      <c r="K958" s="238"/>
      <c r="L958" s="238"/>
    </row>
    <row r="959" spans="1:12" ht="12.75" x14ac:dyDescent="0.2">
      <c r="A959" s="239" t="s">
        <v>703</v>
      </c>
      <c r="B959" s="239" t="s">
        <v>2186</v>
      </c>
      <c r="C959" s="240">
        <v>2</v>
      </c>
      <c r="D959" s="241">
        <v>2</v>
      </c>
      <c r="E959" s="242">
        <v>2.9051996694969113</v>
      </c>
      <c r="F959" s="358">
        <f>ROUND(MUNR[[#This Row],[Vt 2020]],2)</f>
        <v>2.91</v>
      </c>
      <c r="G959" s="358">
        <v>3.37</v>
      </c>
      <c r="H959" s="367">
        <v>4.88</v>
      </c>
      <c r="I959" s="364"/>
      <c r="J959" s="238"/>
      <c r="K959" s="238"/>
      <c r="L959" s="238"/>
    </row>
    <row r="960" spans="1:12" ht="12.75" x14ac:dyDescent="0.2">
      <c r="A960" s="239" t="s">
        <v>921</v>
      </c>
      <c r="B960" s="239" t="s">
        <v>2868</v>
      </c>
      <c r="C960" s="240">
        <v>1</v>
      </c>
      <c r="D960" s="241">
        <v>0.80000001192092896</v>
      </c>
      <c r="E960" s="242">
        <v>1.930899164067617</v>
      </c>
      <c r="F960" s="358">
        <f>ROUND(MUNR[[#This Row],[Vt 2020]],2)</f>
        <v>1.93</v>
      </c>
      <c r="G960" s="358">
        <v>2.09</v>
      </c>
      <c r="H960" s="367">
        <v>2.23</v>
      </c>
      <c r="I960" s="364"/>
      <c r="J960" s="238"/>
      <c r="K960" s="238"/>
      <c r="L960" s="238"/>
    </row>
    <row r="961" spans="1:12" ht="12.75" x14ac:dyDescent="0.2">
      <c r="A961" s="239" t="s">
        <v>690</v>
      </c>
      <c r="B961" s="239" t="s">
        <v>2998</v>
      </c>
      <c r="C961" s="240">
        <v>1.6</v>
      </c>
      <c r="D961" s="241">
        <v>1.6000000238418579</v>
      </c>
      <c r="E961" s="242">
        <v>11.146427189847158</v>
      </c>
      <c r="F961" s="358">
        <f>ROUND(MUNR[[#This Row],[Vt 2020]],2)</f>
        <v>11.15</v>
      </c>
      <c r="G961" s="358">
        <v>14.11</v>
      </c>
      <c r="H961" s="367">
        <v>16.5</v>
      </c>
      <c r="I961" s="364"/>
      <c r="J961" s="238"/>
      <c r="K961" s="238"/>
      <c r="L961" s="238"/>
    </row>
    <row r="962" spans="1:12" ht="12.75" x14ac:dyDescent="0.2">
      <c r="A962" s="239" t="s">
        <v>580</v>
      </c>
      <c r="B962" s="243" t="s">
        <v>2465</v>
      </c>
      <c r="C962" s="240">
        <v>0.3</v>
      </c>
      <c r="D962" s="241">
        <v>0.80000001192092896</v>
      </c>
      <c r="E962" s="244">
        <v>3.6734230962593073</v>
      </c>
      <c r="F962" s="358">
        <f>ROUND(MUNR[[#This Row],[Vt 2020]],2)</f>
        <v>3.67</v>
      </c>
      <c r="G962" s="358">
        <v>4.21</v>
      </c>
      <c r="H962" s="367">
        <v>4.99</v>
      </c>
      <c r="I962" s="364"/>
      <c r="J962" s="238"/>
      <c r="K962" s="238"/>
      <c r="L962" s="238"/>
    </row>
    <row r="963" spans="1:12" ht="12.75" x14ac:dyDescent="0.2">
      <c r="A963" s="239" t="s">
        <v>1376</v>
      </c>
      <c r="B963" s="243" t="s">
        <v>2683</v>
      </c>
      <c r="C963" s="240">
        <v>0.3</v>
      </c>
      <c r="D963" s="241">
        <v>0.80000001192092896</v>
      </c>
      <c r="E963" s="244">
        <v>2.2748394923516737</v>
      </c>
      <c r="F963" s="358">
        <f>ROUND(MUNR[[#This Row],[Vt 2020]],2)</f>
        <v>2.27</v>
      </c>
      <c r="G963" s="358">
        <v>2.5099999999999998</v>
      </c>
      <c r="H963" s="367">
        <v>2.87</v>
      </c>
      <c r="I963" s="364"/>
      <c r="J963" s="238"/>
      <c r="K963" s="238"/>
      <c r="L963" s="238"/>
    </row>
    <row r="964" spans="1:12" ht="12.75" x14ac:dyDescent="0.2">
      <c r="A964" s="239" t="s">
        <v>1334</v>
      </c>
      <c r="B964" s="243" t="s">
        <v>2982</v>
      </c>
      <c r="C964" s="240">
        <v>0.3</v>
      </c>
      <c r="D964" s="241">
        <v>0.80000001192092896</v>
      </c>
      <c r="E964" s="244">
        <v>0.45491142361788206</v>
      </c>
      <c r="F964" s="358">
        <f>ROUND(MUNR[[#This Row],[Vt 2020]],2)</f>
        <v>0.45</v>
      </c>
      <c r="G964" s="358">
        <v>0.52</v>
      </c>
      <c r="H964" s="367">
        <v>0.62</v>
      </c>
      <c r="I964" s="364"/>
      <c r="J964" s="238"/>
      <c r="K964" s="238"/>
      <c r="L964" s="238"/>
    </row>
    <row r="965" spans="1:12" ht="12.75" x14ac:dyDescent="0.2">
      <c r="A965" s="239" t="s">
        <v>1400</v>
      </c>
      <c r="B965" s="243" t="s">
        <v>2697</v>
      </c>
      <c r="C965" s="240">
        <v>0.3</v>
      </c>
      <c r="D965" s="241">
        <v>0.80000001192092896</v>
      </c>
      <c r="E965" s="244">
        <v>0.36379295628285874</v>
      </c>
      <c r="F965" s="358">
        <f>ROUND(MUNR[[#This Row],[Vt 2020]],2)</f>
        <v>0.36</v>
      </c>
      <c r="G965" s="358">
        <v>0.46</v>
      </c>
      <c r="H965" s="367">
        <v>0.59</v>
      </c>
      <c r="I965" s="364"/>
      <c r="J965" s="238"/>
      <c r="K965" s="238"/>
      <c r="L965" s="238"/>
    </row>
    <row r="966" spans="1:12" ht="12.75" x14ac:dyDescent="0.2">
      <c r="A966" s="239" t="s">
        <v>673</v>
      </c>
      <c r="B966" s="243" t="s">
        <v>2468</v>
      </c>
      <c r="C966" s="240">
        <v>0.3</v>
      </c>
      <c r="D966" s="241">
        <v>0.80000001192092896</v>
      </c>
      <c r="E966" s="244">
        <v>3.6734230962593073</v>
      </c>
      <c r="F966" s="358">
        <f>ROUND(MUNR[[#This Row],[Vt 2020]],2)</f>
        <v>3.67</v>
      </c>
      <c r="G966" s="358">
        <v>4.21</v>
      </c>
      <c r="H966" s="367">
        <v>4.99</v>
      </c>
      <c r="I966" s="364"/>
      <c r="J966" s="238"/>
      <c r="K966" s="238"/>
      <c r="L966" s="238"/>
    </row>
    <row r="967" spans="1:12" ht="12.75" x14ac:dyDescent="0.2">
      <c r="A967" s="239" t="s">
        <v>888</v>
      </c>
      <c r="B967" s="243" t="s">
        <v>2956</v>
      </c>
      <c r="C967" s="240">
        <v>1.2</v>
      </c>
      <c r="D967" s="241">
        <v>1.3999999761581421</v>
      </c>
      <c r="E967" s="244">
        <v>7.0501391442053754</v>
      </c>
      <c r="F967" s="358">
        <f>ROUND(MUNR[[#This Row],[Vt 2020]],2)</f>
        <v>7.05</v>
      </c>
      <c r="G967" s="358">
        <v>7.23</v>
      </c>
      <c r="H967" s="367">
        <v>9.8000000000000007</v>
      </c>
      <c r="I967" s="364"/>
      <c r="J967" s="238"/>
      <c r="K967" s="238"/>
      <c r="L967" s="238"/>
    </row>
    <row r="968" spans="1:12" ht="12.75" x14ac:dyDescent="0.2">
      <c r="A968" s="239" t="s">
        <v>878</v>
      </c>
      <c r="B968" s="243" t="s">
        <v>2189</v>
      </c>
      <c r="C968" s="240">
        <v>2</v>
      </c>
      <c r="D968" s="241">
        <v>2</v>
      </c>
      <c r="E968" s="244">
        <v>9.97066411168454</v>
      </c>
      <c r="F968" s="358">
        <f>ROUND(MUNR[[#This Row],[Vt 2020]],2)</f>
        <v>9.9700000000000006</v>
      </c>
      <c r="G968" s="358">
        <v>13.28</v>
      </c>
      <c r="H968" s="367">
        <v>16.34</v>
      </c>
      <c r="I968" s="364"/>
      <c r="J968" s="238"/>
      <c r="K968" s="238"/>
      <c r="L968" s="238"/>
    </row>
    <row r="969" spans="1:12" ht="12.75" x14ac:dyDescent="0.2">
      <c r="A969" s="239" t="s">
        <v>1166</v>
      </c>
      <c r="B969" s="239" t="s">
        <v>2292</v>
      </c>
      <c r="C969" s="240">
        <v>1.2</v>
      </c>
      <c r="D969" s="241">
        <v>1.3999999761581421</v>
      </c>
      <c r="E969" s="242">
        <v>18.985016957781884</v>
      </c>
      <c r="F969" s="358">
        <f>ROUND(MUNR[[#This Row],[Vt 2020]],2)</f>
        <v>18.989999999999998</v>
      </c>
      <c r="G969" s="358">
        <v>23.29</v>
      </c>
      <c r="H969" s="367">
        <v>29.69</v>
      </c>
      <c r="I969" s="364"/>
      <c r="J969" s="238"/>
      <c r="K969" s="238"/>
      <c r="L969" s="238"/>
    </row>
    <row r="970" spans="1:12" ht="12.75" x14ac:dyDescent="0.2">
      <c r="A970" s="239" t="s">
        <v>764</v>
      </c>
      <c r="B970" s="239" t="s">
        <v>2469</v>
      </c>
      <c r="C970" s="240">
        <v>0.3</v>
      </c>
      <c r="D970" s="241">
        <v>0.80000001192092896</v>
      </c>
      <c r="E970" s="242">
        <v>3.6734230962593073</v>
      </c>
      <c r="F970" s="358">
        <f>ROUND(MUNR[[#This Row],[Vt 2020]],2)</f>
        <v>3.67</v>
      </c>
      <c r="G970" s="358">
        <v>4.21</v>
      </c>
      <c r="H970" s="367">
        <v>4.99</v>
      </c>
      <c r="I970" s="364"/>
      <c r="J970" s="238"/>
      <c r="K970" s="238"/>
      <c r="L970" s="238"/>
    </row>
    <row r="971" spans="1:12" ht="12.75" x14ac:dyDescent="0.2">
      <c r="A971" s="239" t="s">
        <v>1408</v>
      </c>
      <c r="B971" s="243" t="s">
        <v>2671</v>
      </c>
      <c r="C971" s="240">
        <v>0.3</v>
      </c>
      <c r="D971" s="241">
        <v>0.80000001192092896</v>
      </c>
      <c r="E971" s="244">
        <v>2.2748394923516737</v>
      </c>
      <c r="F971" s="358">
        <f>ROUND(MUNR[[#This Row],[Vt 2020]],2)</f>
        <v>2.27</v>
      </c>
      <c r="G971" s="358">
        <v>2.5099999999999998</v>
      </c>
      <c r="H971" s="367">
        <v>2.87</v>
      </c>
      <c r="I971" s="364"/>
      <c r="J971" s="238"/>
      <c r="K971" s="238"/>
      <c r="L971" s="238"/>
    </row>
    <row r="972" spans="1:12" ht="12.75" x14ac:dyDescent="0.2">
      <c r="A972" s="239" t="s">
        <v>1200</v>
      </c>
      <c r="B972" s="243" t="s">
        <v>3103</v>
      </c>
      <c r="C972" s="240">
        <v>0.3</v>
      </c>
      <c r="D972" s="241">
        <v>0.80000001192092896</v>
      </c>
      <c r="E972" s="244">
        <v>1.9545410523261364</v>
      </c>
      <c r="F972" s="358">
        <f>ROUND(MUNR[[#This Row],[Vt 2020]],2)</f>
        <v>1.95</v>
      </c>
      <c r="G972" s="358">
        <v>2</v>
      </c>
      <c r="H972" s="367">
        <v>2.1</v>
      </c>
      <c r="I972" s="364"/>
      <c r="J972" s="238"/>
      <c r="K972" s="238"/>
      <c r="L972" s="238"/>
    </row>
    <row r="973" spans="1:12" ht="12.75" x14ac:dyDescent="0.2">
      <c r="A973" s="239" t="s">
        <v>1289</v>
      </c>
      <c r="B973" s="239" t="s">
        <v>2746</v>
      </c>
      <c r="C973" s="240">
        <v>0.3</v>
      </c>
      <c r="D973" s="241">
        <v>0.80000001192092896</v>
      </c>
      <c r="E973" s="242">
        <v>0.47940152986056278</v>
      </c>
      <c r="F973" s="358">
        <f>ROUND(MUNR[[#This Row],[Vt 2020]],2)</f>
        <v>0.48</v>
      </c>
      <c r="G973" s="358">
        <v>0.59</v>
      </c>
      <c r="H973" s="367">
        <v>0.99</v>
      </c>
      <c r="I973" s="364"/>
      <c r="J973" s="238"/>
      <c r="K973" s="238"/>
      <c r="L973" s="238"/>
    </row>
    <row r="974" spans="1:12" ht="12.75" x14ac:dyDescent="0.2">
      <c r="A974" s="239" t="s">
        <v>1219</v>
      </c>
      <c r="B974" s="243" t="s">
        <v>2304</v>
      </c>
      <c r="C974" s="240">
        <v>0.3</v>
      </c>
      <c r="D974" s="241">
        <v>0.80000001192092896</v>
      </c>
      <c r="E974" s="244">
        <v>0.50397845850245371</v>
      </c>
      <c r="F974" s="358">
        <f>ROUND(MUNR[[#This Row],[Vt 2020]],2)</f>
        <v>0.5</v>
      </c>
      <c r="G974" s="358">
        <v>0.56000000000000005</v>
      </c>
      <c r="H974" s="367">
        <v>0.76</v>
      </c>
      <c r="I974" s="364"/>
      <c r="J974" s="238"/>
      <c r="K974" s="238"/>
      <c r="L974" s="238"/>
    </row>
    <row r="975" spans="1:12" ht="12.75" x14ac:dyDescent="0.2">
      <c r="A975" s="239" t="s">
        <v>1488</v>
      </c>
      <c r="B975" s="239" t="s">
        <v>2655</v>
      </c>
      <c r="C975" s="240">
        <v>0.1</v>
      </c>
      <c r="D975" s="241">
        <v>0.80000001192092896</v>
      </c>
      <c r="E975" s="242">
        <v>2.0199272974374745E-2</v>
      </c>
      <c r="F975" s="358">
        <f>ROUND(MUNR[[#This Row],[Vt 2020]],2)</f>
        <v>0.02</v>
      </c>
      <c r="G975" s="358">
        <v>0.02</v>
      </c>
      <c r="H975" s="367">
        <v>0.02</v>
      </c>
      <c r="I975" s="369"/>
      <c r="J975" s="238"/>
      <c r="K975" s="238"/>
      <c r="L975" s="238"/>
    </row>
    <row r="976" spans="1:12" ht="12.75" x14ac:dyDescent="0.2">
      <c r="A976" s="239" t="s">
        <v>718</v>
      </c>
      <c r="B976" s="243" t="s">
        <v>2655</v>
      </c>
      <c r="C976" s="240">
        <v>2</v>
      </c>
      <c r="D976" s="241">
        <v>2</v>
      </c>
      <c r="E976" s="244">
        <v>26.149052136257115</v>
      </c>
      <c r="F976" s="358">
        <f>ROUND(MUNR[[#This Row],[Vt 2020]],2)</f>
        <v>26.15</v>
      </c>
      <c r="G976" s="358">
        <v>35.950000000000003</v>
      </c>
      <c r="H976" s="367">
        <v>43.26</v>
      </c>
      <c r="I976" s="364"/>
      <c r="J976" s="238"/>
      <c r="K976" s="238"/>
      <c r="L976" s="238"/>
    </row>
    <row r="977" spans="1:12" ht="12.75" x14ac:dyDescent="0.2">
      <c r="A977" s="239" t="s">
        <v>932</v>
      </c>
      <c r="B977" s="243" t="s">
        <v>2661</v>
      </c>
      <c r="C977" s="240">
        <v>1</v>
      </c>
      <c r="D977" s="241">
        <v>1</v>
      </c>
      <c r="E977" s="244">
        <v>3.6991360397458246</v>
      </c>
      <c r="F977" s="358">
        <f>ROUND(MUNR[[#This Row],[Vt 2020]],2)</f>
        <v>3.7</v>
      </c>
      <c r="G977" s="358">
        <v>5.05</v>
      </c>
      <c r="H977" s="367">
        <v>5.65</v>
      </c>
      <c r="I977" s="364"/>
      <c r="J977" s="238"/>
      <c r="K977" s="238"/>
      <c r="L977" s="238"/>
    </row>
    <row r="978" spans="1:12" ht="12.75" x14ac:dyDescent="0.2">
      <c r="A978" s="239" t="s">
        <v>659</v>
      </c>
      <c r="B978" s="243" t="s">
        <v>2763</v>
      </c>
      <c r="C978" s="240">
        <v>1.2</v>
      </c>
      <c r="D978" s="241">
        <v>1.3999999761581421</v>
      </c>
      <c r="E978" s="244">
        <v>5.5564196999224924</v>
      </c>
      <c r="F978" s="358">
        <f>ROUND(MUNR[[#This Row],[Vt 2020]],2)</f>
        <v>5.56</v>
      </c>
      <c r="G978" s="358">
        <v>8.0299999999999994</v>
      </c>
      <c r="H978" s="367">
        <v>8.01</v>
      </c>
      <c r="I978" s="364"/>
      <c r="J978" s="238"/>
      <c r="K978" s="238"/>
      <c r="L978" s="238"/>
    </row>
    <row r="979" spans="1:12" ht="12.75" x14ac:dyDescent="0.2">
      <c r="A979" s="239" t="s">
        <v>1387</v>
      </c>
      <c r="B979" s="243" t="s">
        <v>2236</v>
      </c>
      <c r="C979" s="240">
        <v>1.6</v>
      </c>
      <c r="D979" s="241">
        <v>1.6000000238418579</v>
      </c>
      <c r="E979" s="244">
        <v>9.2490164999721749</v>
      </c>
      <c r="F979" s="358">
        <f>ROUND(MUNR[[#This Row],[Vt 2020]],2)</f>
        <v>9.25</v>
      </c>
      <c r="G979" s="358">
        <v>10.46</v>
      </c>
      <c r="H979" s="367">
        <v>12.98</v>
      </c>
      <c r="I979" s="364"/>
      <c r="J979" s="238"/>
      <c r="K979" s="238"/>
      <c r="L979" s="238"/>
    </row>
    <row r="980" spans="1:12" ht="12.75" x14ac:dyDescent="0.2">
      <c r="A980" s="239" t="s">
        <v>1201</v>
      </c>
      <c r="B980" s="243" t="s">
        <v>2595</v>
      </c>
      <c r="C980" s="240">
        <v>1</v>
      </c>
      <c r="D980" s="241">
        <v>1</v>
      </c>
      <c r="E980" s="244">
        <v>6.0765590252644088</v>
      </c>
      <c r="F980" s="358">
        <f>ROUND(MUNR[[#This Row],[Vt 2020]],2)</f>
        <v>6.08</v>
      </c>
      <c r="G980" s="358">
        <v>6.43</v>
      </c>
      <c r="H980" s="367">
        <v>7.5</v>
      </c>
      <c r="I980" s="364"/>
      <c r="J980" s="238"/>
      <c r="K980" s="238"/>
      <c r="L980" s="238"/>
    </row>
    <row r="981" spans="1:12" ht="12.75" x14ac:dyDescent="0.2">
      <c r="A981" s="239" t="s">
        <v>1062</v>
      </c>
      <c r="B981" s="239" t="s">
        <v>2346</v>
      </c>
      <c r="C981" s="240">
        <v>0.3</v>
      </c>
      <c r="D981" s="241">
        <v>0.80000001192092896</v>
      </c>
      <c r="E981" s="242">
        <v>1.3677474400727085</v>
      </c>
      <c r="F981" s="358">
        <f>ROUND(MUNR[[#This Row],[Vt 2020]],2)</f>
        <v>1.37</v>
      </c>
      <c r="G981" s="358">
        <v>1.43</v>
      </c>
      <c r="H981" s="367">
        <v>1.63</v>
      </c>
      <c r="I981" s="364"/>
      <c r="J981" s="238"/>
      <c r="K981" s="238"/>
      <c r="L981" s="238"/>
    </row>
    <row r="982" spans="1:12" ht="12.75" x14ac:dyDescent="0.2">
      <c r="A982" s="239" t="s">
        <v>1338</v>
      </c>
      <c r="B982" s="243" t="s">
        <v>3010</v>
      </c>
      <c r="C982" s="240">
        <v>1.2</v>
      </c>
      <c r="D982" s="241">
        <v>1.3999999761581421</v>
      </c>
      <c r="E982" s="244">
        <v>4.5863066068779936</v>
      </c>
      <c r="F982" s="358">
        <f>ROUND(MUNR[[#This Row],[Vt 2020]],2)</f>
        <v>4.59</v>
      </c>
      <c r="G982" s="358">
        <v>4.7699999999999996</v>
      </c>
      <c r="H982" s="367">
        <v>5.34</v>
      </c>
      <c r="I982" s="364"/>
      <c r="J982" s="238"/>
      <c r="K982" s="238"/>
      <c r="L982" s="238"/>
    </row>
    <row r="983" spans="1:12" ht="12.75" x14ac:dyDescent="0.2">
      <c r="A983" s="239" t="s">
        <v>1403</v>
      </c>
      <c r="B983" s="243" t="s">
        <v>2475</v>
      </c>
      <c r="C983" s="240">
        <v>0.3</v>
      </c>
      <c r="D983" s="241">
        <v>0.80000001192092896</v>
      </c>
      <c r="E983" s="244">
        <v>3.6013776932655941</v>
      </c>
      <c r="F983" s="358">
        <f>ROUND(MUNR[[#This Row],[Vt 2020]],2)</f>
        <v>3.6</v>
      </c>
      <c r="G983" s="358">
        <v>7.37</v>
      </c>
      <c r="H983" s="367">
        <v>8.59</v>
      </c>
      <c r="I983" s="364"/>
      <c r="J983" s="238"/>
      <c r="K983" s="238"/>
      <c r="L983" s="238"/>
    </row>
    <row r="984" spans="1:12" ht="12.75" x14ac:dyDescent="0.2">
      <c r="A984" s="239" t="s">
        <v>1251</v>
      </c>
      <c r="B984" s="243" t="s">
        <v>2589</v>
      </c>
      <c r="C984" s="240">
        <v>1</v>
      </c>
      <c r="D984" s="241">
        <v>1</v>
      </c>
      <c r="E984" s="244">
        <v>6.0765590252644088</v>
      </c>
      <c r="F984" s="358">
        <f>ROUND(MUNR[[#This Row],[Vt 2020]],2)</f>
        <v>6.08</v>
      </c>
      <c r="G984" s="358">
        <v>6.43</v>
      </c>
      <c r="H984" s="367">
        <v>7.5</v>
      </c>
      <c r="I984" s="364"/>
      <c r="J984" s="238"/>
      <c r="K984" s="238"/>
      <c r="L984" s="238"/>
    </row>
    <row r="985" spans="1:12" ht="12.75" x14ac:dyDescent="0.2">
      <c r="A985" s="239" t="s">
        <v>1268</v>
      </c>
      <c r="B985" s="243" t="s">
        <v>2309</v>
      </c>
      <c r="C985" s="240">
        <v>0.3</v>
      </c>
      <c r="D985" s="241">
        <v>0.80000001192092896</v>
      </c>
      <c r="E985" s="244">
        <v>0.50397845850245371</v>
      </c>
      <c r="F985" s="358">
        <f>ROUND(MUNR[[#This Row],[Vt 2020]],2)</f>
        <v>0.5</v>
      </c>
      <c r="G985" s="358">
        <v>0.56000000000000005</v>
      </c>
      <c r="H985" s="367">
        <v>0.76</v>
      </c>
      <c r="I985" s="369"/>
      <c r="J985" s="238"/>
      <c r="K985" s="238"/>
      <c r="L985" s="238"/>
    </row>
    <row r="986" spans="1:12" ht="12.75" x14ac:dyDescent="0.2">
      <c r="A986" s="239" t="s">
        <v>1429</v>
      </c>
      <c r="B986" s="239" t="s">
        <v>2309</v>
      </c>
      <c r="C986" s="240">
        <v>0.3</v>
      </c>
      <c r="D986" s="241">
        <v>0.80000001192092896</v>
      </c>
      <c r="E986" s="242">
        <v>1.5247026595822426</v>
      </c>
      <c r="F986" s="358">
        <f>ROUND(MUNR[[#This Row],[Vt 2020]],2)</f>
        <v>1.52</v>
      </c>
      <c r="G986" s="358">
        <v>1.73</v>
      </c>
      <c r="H986" s="367">
        <v>1.88</v>
      </c>
      <c r="I986" s="364"/>
      <c r="J986" s="238"/>
      <c r="K986" s="238"/>
      <c r="L986" s="238"/>
    </row>
    <row r="987" spans="1:12" ht="12.75" x14ac:dyDescent="0.2">
      <c r="A987" s="239" t="s">
        <v>1221</v>
      </c>
      <c r="B987" s="243" t="s">
        <v>2287</v>
      </c>
      <c r="C987" s="240">
        <v>1.2</v>
      </c>
      <c r="D987" s="241">
        <v>1.3999999761581421</v>
      </c>
      <c r="E987" s="244">
        <v>18.985016957781884</v>
      </c>
      <c r="F987" s="358">
        <f>ROUND(MUNR[[#This Row],[Vt 2020]],2)</f>
        <v>18.989999999999998</v>
      </c>
      <c r="G987" s="358">
        <v>23.29</v>
      </c>
      <c r="H987" s="367">
        <v>29.69</v>
      </c>
      <c r="I987" s="364"/>
      <c r="J987" s="238"/>
      <c r="K987" s="238"/>
      <c r="L987" s="238"/>
    </row>
    <row r="988" spans="1:12" ht="12.75" x14ac:dyDescent="0.2">
      <c r="A988" s="239" t="s">
        <v>877</v>
      </c>
      <c r="B988" s="239" t="s">
        <v>2180</v>
      </c>
      <c r="C988" s="240">
        <v>1</v>
      </c>
      <c r="D988" s="241">
        <v>1</v>
      </c>
      <c r="E988" s="242">
        <v>4.6211812983071736</v>
      </c>
      <c r="F988" s="358">
        <f>ROUND(MUNR[[#This Row],[Vt 2020]],2)</f>
        <v>4.62</v>
      </c>
      <c r="G988" s="358">
        <v>5.81</v>
      </c>
      <c r="H988" s="367">
        <v>6.76</v>
      </c>
      <c r="I988" s="364"/>
      <c r="J988" s="238"/>
      <c r="K988" s="238"/>
      <c r="L988" s="238"/>
    </row>
    <row r="989" spans="1:12" ht="12.75" x14ac:dyDescent="0.2">
      <c r="A989" s="239" t="s">
        <v>956</v>
      </c>
      <c r="B989" s="243" t="s">
        <v>2181</v>
      </c>
      <c r="C989" s="240">
        <v>1</v>
      </c>
      <c r="D989" s="241">
        <v>1</v>
      </c>
      <c r="E989" s="244">
        <v>4.6211812983071736</v>
      </c>
      <c r="F989" s="358">
        <f>ROUND(MUNR[[#This Row],[Vt 2020]],2)</f>
        <v>4.62</v>
      </c>
      <c r="G989" s="358">
        <v>5.81</v>
      </c>
      <c r="H989" s="367">
        <v>6.76</v>
      </c>
      <c r="I989" s="364"/>
      <c r="J989" s="238"/>
      <c r="K989" s="238"/>
      <c r="L989" s="238"/>
    </row>
    <row r="990" spans="1:12" ht="12.75" x14ac:dyDescent="0.2">
      <c r="A990" s="239" t="s">
        <v>1269</v>
      </c>
      <c r="B990" s="239" t="s">
        <v>2294</v>
      </c>
      <c r="C990" s="240">
        <v>1.2</v>
      </c>
      <c r="D990" s="241">
        <v>1.3999999761581421</v>
      </c>
      <c r="E990" s="242">
        <v>18.985016957781884</v>
      </c>
      <c r="F990" s="358">
        <f>ROUND(MUNR[[#This Row],[Vt 2020]],2)</f>
        <v>18.989999999999998</v>
      </c>
      <c r="G990" s="358">
        <v>23.29</v>
      </c>
      <c r="H990" s="367">
        <v>29.69</v>
      </c>
      <c r="I990" s="364"/>
      <c r="J990" s="238"/>
      <c r="K990" s="238"/>
      <c r="L990" s="238"/>
    </row>
    <row r="991" spans="1:12" ht="12.75" x14ac:dyDescent="0.2">
      <c r="A991" s="239" t="s">
        <v>1246</v>
      </c>
      <c r="B991" s="243" t="s">
        <v>2970</v>
      </c>
      <c r="C991" s="240">
        <v>1</v>
      </c>
      <c r="D991" s="241">
        <v>1</v>
      </c>
      <c r="E991" s="244">
        <v>4.6463140460971646</v>
      </c>
      <c r="F991" s="358">
        <f>ROUND(MUNR[[#This Row],[Vt 2020]],2)</f>
        <v>4.6500000000000004</v>
      </c>
      <c r="G991" s="358">
        <v>4.59</v>
      </c>
      <c r="H991" s="367">
        <v>6.07</v>
      </c>
      <c r="I991" s="364"/>
      <c r="J991" s="238"/>
      <c r="K991" s="238"/>
      <c r="L991" s="238"/>
    </row>
    <row r="992" spans="1:12" ht="12.75" x14ac:dyDescent="0.2">
      <c r="A992" s="239" t="s">
        <v>1011</v>
      </c>
      <c r="B992" s="239" t="s">
        <v>2199</v>
      </c>
      <c r="C992" s="240">
        <v>0.3</v>
      </c>
      <c r="D992" s="241">
        <v>0.80000001192092896</v>
      </c>
      <c r="E992" s="242">
        <v>3.959510598906689</v>
      </c>
      <c r="F992" s="358">
        <f>ROUND(MUNR[[#This Row],[Vt 2020]],2)</f>
        <v>3.96</v>
      </c>
      <c r="G992" s="358">
        <v>4.55</v>
      </c>
      <c r="H992" s="367">
        <v>4.7300000000000004</v>
      </c>
      <c r="I992" s="369"/>
      <c r="J992" s="238"/>
      <c r="K992" s="238"/>
      <c r="L992" s="238"/>
    </row>
    <row r="993" spans="1:12" ht="12.75" x14ac:dyDescent="0.2">
      <c r="A993" s="239" t="s">
        <v>631</v>
      </c>
      <c r="B993" s="243" t="s">
        <v>2199</v>
      </c>
      <c r="C993" s="240">
        <v>1.6</v>
      </c>
      <c r="D993" s="241">
        <v>1.6000000238418579</v>
      </c>
      <c r="E993" s="244">
        <v>11.285563233208448</v>
      </c>
      <c r="F993" s="358">
        <f>ROUND(MUNR[[#This Row],[Vt 2020]],2)</f>
        <v>11.29</v>
      </c>
      <c r="G993" s="358">
        <v>13.79</v>
      </c>
      <c r="H993" s="367">
        <v>18.28</v>
      </c>
      <c r="I993" s="364"/>
      <c r="J993" s="238"/>
      <c r="K993" s="238"/>
      <c r="L993" s="238"/>
    </row>
    <row r="994" spans="1:12" ht="12.75" x14ac:dyDescent="0.2">
      <c r="A994" s="239" t="s">
        <v>998</v>
      </c>
      <c r="B994" s="243" t="s">
        <v>2867</v>
      </c>
      <c r="C994" s="240">
        <v>1</v>
      </c>
      <c r="D994" s="241">
        <v>0.80000001192092896</v>
      </c>
      <c r="E994" s="244">
        <v>1.930899164067617</v>
      </c>
      <c r="F994" s="358">
        <f>ROUND(MUNR[[#This Row],[Vt 2020]],2)</f>
        <v>1.93</v>
      </c>
      <c r="G994" s="358">
        <v>2.09</v>
      </c>
      <c r="H994" s="367">
        <v>2.23</v>
      </c>
      <c r="I994" s="364"/>
      <c r="J994" s="238"/>
      <c r="K994" s="238"/>
      <c r="L994" s="238"/>
    </row>
    <row r="995" spans="1:12" ht="12.75" x14ac:dyDescent="0.2">
      <c r="A995" s="239" t="s">
        <v>1333</v>
      </c>
      <c r="B995" s="239" t="s">
        <v>2754</v>
      </c>
      <c r="C995" s="240">
        <v>0.3</v>
      </c>
      <c r="D995" s="241">
        <v>0.80000001192092896</v>
      </c>
      <c r="E995" s="242">
        <v>0.47940152986056278</v>
      </c>
      <c r="F995" s="358">
        <f>ROUND(MUNR[[#This Row],[Vt 2020]],2)</f>
        <v>0.48</v>
      </c>
      <c r="G995" s="358">
        <v>0.59</v>
      </c>
      <c r="H995" s="367">
        <v>0.99</v>
      </c>
      <c r="I995" s="364"/>
      <c r="J995" s="238"/>
      <c r="K995" s="238"/>
      <c r="L995" s="238"/>
    </row>
    <row r="996" spans="1:12" ht="12.75" x14ac:dyDescent="0.2">
      <c r="A996" s="239" t="s">
        <v>1082</v>
      </c>
      <c r="B996" s="239" t="s">
        <v>3163</v>
      </c>
      <c r="C996" s="240">
        <v>0.3</v>
      </c>
      <c r="D996" s="241">
        <v>0.80000001192092896</v>
      </c>
      <c r="E996" s="242">
        <v>3.959510598906689</v>
      </c>
      <c r="F996" s="358">
        <f>ROUND(MUNR[[#This Row],[Vt 2020]],2)</f>
        <v>3.96</v>
      </c>
      <c r="G996" s="358">
        <v>4.55</v>
      </c>
      <c r="H996" s="367">
        <v>4.7300000000000004</v>
      </c>
      <c r="I996" s="364"/>
      <c r="J996" s="238"/>
      <c r="K996" s="238"/>
      <c r="L996" s="238"/>
    </row>
    <row r="997" spans="1:12" ht="12.75" x14ac:dyDescent="0.2">
      <c r="A997" s="239" t="s">
        <v>799</v>
      </c>
      <c r="B997" s="243" t="s">
        <v>3051</v>
      </c>
      <c r="C997" s="240">
        <v>1</v>
      </c>
      <c r="D997" s="241">
        <v>1</v>
      </c>
      <c r="E997" s="244">
        <v>3.2312566337198958</v>
      </c>
      <c r="F997" s="358">
        <f>ROUND(MUNR[[#This Row],[Vt 2020]],2)</f>
        <v>3.23</v>
      </c>
      <c r="G997" s="358">
        <v>3.44</v>
      </c>
      <c r="H997" s="367">
        <v>4.1100000000000003</v>
      </c>
      <c r="I997" s="364"/>
      <c r="J997" s="238"/>
      <c r="K997" s="238"/>
      <c r="L997" s="238"/>
    </row>
    <row r="998" spans="1:12" ht="12.75" x14ac:dyDescent="0.2">
      <c r="A998" s="239" t="s">
        <v>1337</v>
      </c>
      <c r="B998" s="243" t="s">
        <v>3128</v>
      </c>
      <c r="C998" s="240">
        <v>1</v>
      </c>
      <c r="D998" s="241">
        <v>1</v>
      </c>
      <c r="E998" s="244">
        <v>4.597327340442277</v>
      </c>
      <c r="F998" s="358">
        <f>ROUND(MUNR[[#This Row],[Vt 2020]],2)</f>
        <v>4.5999999999999996</v>
      </c>
      <c r="G998" s="358">
        <v>5.54</v>
      </c>
      <c r="H998" s="367">
        <v>6.84</v>
      </c>
      <c r="I998" s="364"/>
      <c r="J998" s="238"/>
      <c r="K998" s="238"/>
      <c r="L998" s="238"/>
    </row>
    <row r="999" spans="1:12" ht="12.75" x14ac:dyDescent="0.2">
      <c r="A999" s="239" t="s">
        <v>1301</v>
      </c>
      <c r="B999" s="243" t="s">
        <v>2861</v>
      </c>
      <c r="C999" s="240">
        <v>0.3</v>
      </c>
      <c r="D999" s="241">
        <v>0.80000001192092896</v>
      </c>
      <c r="E999" s="244">
        <v>4.401497130991646</v>
      </c>
      <c r="F999" s="358">
        <f>ROUND(MUNR[[#This Row],[Vt 2020]],2)</f>
        <v>4.4000000000000004</v>
      </c>
      <c r="G999" s="358">
        <v>4.87</v>
      </c>
      <c r="H999" s="367">
        <v>5.7</v>
      </c>
      <c r="I999" s="364"/>
      <c r="J999" s="238"/>
      <c r="K999" s="238"/>
      <c r="L999" s="238"/>
    </row>
    <row r="1000" spans="1:12" ht="12.75" x14ac:dyDescent="0.2">
      <c r="A1000" s="239" t="s">
        <v>1425</v>
      </c>
      <c r="B1000" s="243" t="s">
        <v>3083</v>
      </c>
      <c r="C1000" s="240">
        <v>0.3</v>
      </c>
      <c r="D1000" s="241">
        <v>0.80000001192092896</v>
      </c>
      <c r="E1000" s="244">
        <v>0.53850341414335567</v>
      </c>
      <c r="F1000" s="358">
        <f>ROUND(MUNR[[#This Row],[Vt 2020]],2)</f>
        <v>0.54</v>
      </c>
      <c r="G1000" s="358">
        <v>0.66</v>
      </c>
      <c r="H1000" s="367">
        <v>0.67</v>
      </c>
      <c r="I1000" s="364"/>
      <c r="J1000" s="238"/>
      <c r="K1000" s="238"/>
      <c r="L1000" s="238"/>
    </row>
    <row r="1001" spans="1:12" ht="12.75" x14ac:dyDescent="0.2">
      <c r="A1001" s="239" t="s">
        <v>1147</v>
      </c>
      <c r="B1001" s="243" t="s">
        <v>3165</v>
      </c>
      <c r="C1001" s="240">
        <v>0.3</v>
      </c>
      <c r="D1001" s="241">
        <v>0.80000001192092896</v>
      </c>
      <c r="E1001" s="244">
        <v>3.959510598906689</v>
      </c>
      <c r="F1001" s="358">
        <f>ROUND(MUNR[[#This Row],[Vt 2020]],2)</f>
        <v>3.96</v>
      </c>
      <c r="G1001" s="358">
        <v>4.55</v>
      </c>
      <c r="H1001" s="367">
        <v>4.7300000000000004</v>
      </c>
      <c r="I1001" s="364"/>
      <c r="J1001" s="238"/>
      <c r="K1001" s="238"/>
      <c r="L1001" s="238"/>
    </row>
    <row r="1002" spans="1:12" ht="12.75" x14ac:dyDescent="0.2">
      <c r="A1002" s="239" t="s">
        <v>1372</v>
      </c>
      <c r="B1002" s="239" t="s">
        <v>3138</v>
      </c>
      <c r="C1002" s="240">
        <v>1</v>
      </c>
      <c r="D1002" s="241">
        <v>1</v>
      </c>
      <c r="E1002" s="242">
        <v>4.597327340442277</v>
      </c>
      <c r="F1002" s="358">
        <f>ROUND(MUNR[[#This Row],[Vt 2020]],2)</f>
        <v>4.5999999999999996</v>
      </c>
      <c r="G1002" s="358">
        <v>5.54</v>
      </c>
      <c r="H1002" s="367">
        <v>6.84</v>
      </c>
      <c r="I1002" s="364"/>
      <c r="J1002" s="238"/>
      <c r="K1002" s="238"/>
      <c r="L1002" s="238"/>
    </row>
    <row r="1003" spans="1:12" ht="12.75" x14ac:dyDescent="0.2">
      <c r="A1003" s="239" t="s">
        <v>1297</v>
      </c>
      <c r="B1003" s="239" t="s">
        <v>2590</v>
      </c>
      <c r="C1003" s="240">
        <v>1</v>
      </c>
      <c r="D1003" s="241">
        <v>1</v>
      </c>
      <c r="E1003" s="242">
        <v>6.0765590252644088</v>
      </c>
      <c r="F1003" s="358">
        <f>ROUND(MUNR[[#This Row],[Vt 2020]],2)</f>
        <v>6.08</v>
      </c>
      <c r="G1003" s="358">
        <v>6.43</v>
      </c>
      <c r="H1003" s="367">
        <v>7.5</v>
      </c>
      <c r="I1003" s="364"/>
      <c r="J1003" s="238"/>
      <c r="K1003" s="238"/>
      <c r="L1003" s="238"/>
    </row>
    <row r="1004" spans="1:12" ht="12.75" x14ac:dyDescent="0.2">
      <c r="A1004" s="239" t="s">
        <v>1022</v>
      </c>
      <c r="B1004" s="239" t="s">
        <v>2322</v>
      </c>
      <c r="C1004" s="240">
        <v>1</v>
      </c>
      <c r="D1004" s="241">
        <v>1</v>
      </c>
      <c r="E1004" s="242">
        <v>0.58701222602356495</v>
      </c>
      <c r="F1004" s="358">
        <f>ROUND(MUNR[[#This Row],[Vt 2020]],2)</f>
        <v>0.59</v>
      </c>
      <c r="G1004" s="358">
        <v>0.66</v>
      </c>
      <c r="H1004" s="367">
        <v>0.95</v>
      </c>
      <c r="I1004" s="364"/>
      <c r="J1004" s="238"/>
      <c r="K1004" s="238"/>
      <c r="L1004" s="238"/>
    </row>
    <row r="1005" spans="1:12" ht="12.75" x14ac:dyDescent="0.2">
      <c r="A1005" s="239" t="s">
        <v>1428</v>
      </c>
      <c r="B1005" s="239" t="s">
        <v>3248</v>
      </c>
      <c r="C1005" s="240">
        <v>0.1</v>
      </c>
      <c r="D1005" s="241">
        <v>0.80000001192092896</v>
      </c>
      <c r="E1005" s="242">
        <v>8.9707875204420556E-2</v>
      </c>
      <c r="F1005" s="358">
        <f>ROUND(MUNR[[#This Row],[Vt 2020]],2)</f>
        <v>0.09</v>
      </c>
      <c r="G1005" s="358">
        <v>0.11</v>
      </c>
      <c r="H1005" s="367">
        <v>0.11</v>
      </c>
      <c r="I1005" s="364"/>
      <c r="J1005" s="238"/>
      <c r="K1005" s="238"/>
      <c r="L1005" s="238"/>
    </row>
    <row r="1006" spans="1:12" ht="12.75" x14ac:dyDescent="0.2">
      <c r="A1006" s="239" t="s">
        <v>1433</v>
      </c>
      <c r="B1006" s="243" t="s">
        <v>2487</v>
      </c>
      <c r="C1006" s="240">
        <v>0.3</v>
      </c>
      <c r="D1006" s="241">
        <v>0.80000001192092896</v>
      </c>
      <c r="E1006" s="244">
        <v>3.6013776932655941</v>
      </c>
      <c r="F1006" s="358">
        <f>ROUND(MUNR[[#This Row],[Vt 2020]],2)</f>
        <v>3.6</v>
      </c>
      <c r="G1006" s="358">
        <v>7.37</v>
      </c>
      <c r="H1006" s="367">
        <v>8.59</v>
      </c>
      <c r="I1006" s="364"/>
      <c r="J1006" s="238"/>
      <c r="K1006" s="238"/>
      <c r="L1006" s="238"/>
    </row>
    <row r="1007" spans="1:12" ht="12.75" x14ac:dyDescent="0.2">
      <c r="A1007" s="239" t="s">
        <v>1368</v>
      </c>
      <c r="B1007" s="243" t="s">
        <v>2743</v>
      </c>
      <c r="C1007" s="240">
        <v>0.3</v>
      </c>
      <c r="D1007" s="241">
        <v>0.80000001192092896</v>
      </c>
      <c r="E1007" s="244">
        <v>0.47940152986056278</v>
      </c>
      <c r="F1007" s="358">
        <f>ROUND(MUNR[[#This Row],[Vt 2020]],2)</f>
        <v>0.48</v>
      </c>
      <c r="G1007" s="358">
        <v>0.59</v>
      </c>
      <c r="H1007" s="367">
        <v>0.99</v>
      </c>
      <c r="I1007" s="364"/>
      <c r="J1007" s="238"/>
      <c r="K1007" s="238"/>
      <c r="L1007" s="238"/>
    </row>
    <row r="1008" spans="1:12" ht="12.75" x14ac:dyDescent="0.2">
      <c r="A1008" s="239" t="s">
        <v>1077</v>
      </c>
      <c r="B1008" s="239" t="s">
        <v>3119</v>
      </c>
      <c r="C1008" s="240">
        <v>0.3</v>
      </c>
      <c r="D1008" s="241">
        <v>0.80000001192092896</v>
      </c>
      <c r="E1008" s="242">
        <v>1.3091647495098744</v>
      </c>
      <c r="F1008" s="358">
        <f>ROUND(MUNR[[#This Row],[Vt 2020]],2)</f>
        <v>1.31</v>
      </c>
      <c r="G1008" s="358">
        <v>1.55</v>
      </c>
      <c r="H1008" s="367">
        <v>1.86</v>
      </c>
      <c r="I1008" s="364"/>
      <c r="J1008" s="238"/>
      <c r="K1008" s="238"/>
      <c r="L1008" s="238"/>
    </row>
    <row r="1009" spans="1:12" ht="12.75" x14ac:dyDescent="0.2">
      <c r="A1009" s="239" t="s">
        <v>1314</v>
      </c>
      <c r="B1009" s="243" t="s">
        <v>2295</v>
      </c>
      <c r="C1009" s="240">
        <v>1.2</v>
      </c>
      <c r="D1009" s="241">
        <v>1.3999999761581421</v>
      </c>
      <c r="E1009" s="244">
        <v>18.985016957781884</v>
      </c>
      <c r="F1009" s="358">
        <f>ROUND(MUNR[[#This Row],[Vt 2020]],2)</f>
        <v>18.989999999999998</v>
      </c>
      <c r="G1009" s="358">
        <v>23.29</v>
      </c>
      <c r="H1009" s="367">
        <v>29.69</v>
      </c>
      <c r="I1009" s="364"/>
      <c r="J1009" s="238"/>
      <c r="K1009" s="238"/>
      <c r="L1009" s="238"/>
    </row>
    <row r="1010" spans="1:12" ht="12.75" x14ac:dyDescent="0.2">
      <c r="A1010" s="239" t="s">
        <v>915</v>
      </c>
      <c r="B1010" s="239" t="s">
        <v>2811</v>
      </c>
      <c r="C1010" s="240">
        <v>0.3</v>
      </c>
      <c r="D1010" s="241">
        <v>0.80000001192092896</v>
      </c>
      <c r="E1010" s="242">
        <v>2.7708763150235121</v>
      </c>
      <c r="F1010" s="358">
        <f>ROUND(MUNR[[#This Row],[Vt 2020]],2)</f>
        <v>2.77</v>
      </c>
      <c r="G1010" s="358">
        <v>2.72</v>
      </c>
      <c r="H1010" s="367">
        <v>2.92</v>
      </c>
      <c r="I1010" s="364"/>
      <c r="J1010" s="238"/>
      <c r="K1010" s="238"/>
      <c r="L1010" s="238"/>
    </row>
    <row r="1011" spans="1:12" ht="12.75" x14ac:dyDescent="0.2">
      <c r="A1011" s="239" t="s">
        <v>1223</v>
      </c>
      <c r="B1011" s="243" t="s">
        <v>2161</v>
      </c>
      <c r="C1011" s="240">
        <v>1.6</v>
      </c>
      <c r="D1011" s="241">
        <v>1.6000000238418579</v>
      </c>
      <c r="E1011" s="244">
        <v>13.520871964100486</v>
      </c>
      <c r="F1011" s="358">
        <f>ROUND(MUNR[[#This Row],[Vt 2020]],2)</f>
        <v>13.52</v>
      </c>
      <c r="G1011" s="358">
        <v>14.74</v>
      </c>
      <c r="H1011" s="367">
        <v>17.420000000000002</v>
      </c>
      <c r="I1011" s="364"/>
      <c r="J1011" s="238"/>
      <c r="K1011" s="238"/>
      <c r="L1011" s="238"/>
    </row>
    <row r="1012" spans="1:12" ht="12.75" x14ac:dyDescent="0.2">
      <c r="A1012" s="239" t="s">
        <v>1203</v>
      </c>
      <c r="B1012" s="239" t="s">
        <v>2935</v>
      </c>
      <c r="C1012" s="240">
        <v>0.3</v>
      </c>
      <c r="D1012" s="241">
        <v>0.80000001192092896</v>
      </c>
      <c r="E1012" s="242">
        <v>4.470652500830492</v>
      </c>
      <c r="F1012" s="358">
        <f>ROUND(MUNR[[#This Row],[Vt 2020]],2)</f>
        <v>4.47</v>
      </c>
      <c r="G1012" s="358">
        <v>5.2</v>
      </c>
      <c r="H1012" s="367">
        <v>5.47</v>
      </c>
      <c r="I1012" s="364"/>
      <c r="J1012" s="238"/>
      <c r="K1012" s="238"/>
      <c r="L1012" s="238"/>
    </row>
    <row r="1013" spans="1:12" ht="12.75" x14ac:dyDescent="0.2">
      <c r="A1013" s="239" t="s">
        <v>890</v>
      </c>
      <c r="B1013" s="239" t="s">
        <v>2141</v>
      </c>
      <c r="C1013" s="240">
        <v>1.2</v>
      </c>
      <c r="D1013" s="241">
        <v>1.3999999761581421</v>
      </c>
      <c r="E1013" s="242">
        <v>4.8128507745113804</v>
      </c>
      <c r="F1013" s="358">
        <f>ROUND(MUNR[[#This Row],[Vt 2020]],2)</f>
        <v>4.8099999999999996</v>
      </c>
      <c r="G1013" s="358">
        <v>5.49</v>
      </c>
      <c r="H1013" s="367">
        <v>6.71</v>
      </c>
      <c r="I1013" s="364"/>
      <c r="J1013" s="238"/>
      <c r="K1013" s="238"/>
      <c r="L1013" s="238"/>
    </row>
    <row r="1014" spans="1:12" ht="12.75" x14ac:dyDescent="0.2">
      <c r="A1014" s="239" t="s">
        <v>1169</v>
      </c>
      <c r="B1014" s="243" t="s">
        <v>2621</v>
      </c>
      <c r="C1014" s="240">
        <v>2</v>
      </c>
      <c r="D1014" s="241">
        <v>2</v>
      </c>
      <c r="E1014" s="244">
        <v>15.780678403248567</v>
      </c>
      <c r="F1014" s="358">
        <f>ROUND(MUNR[[#This Row],[Vt 2020]],2)</f>
        <v>15.78</v>
      </c>
      <c r="G1014" s="358">
        <v>17.25</v>
      </c>
      <c r="H1014" s="367">
        <v>22.52</v>
      </c>
      <c r="I1014" s="364"/>
      <c r="J1014" s="238"/>
      <c r="K1014" s="238"/>
      <c r="L1014" s="238"/>
    </row>
    <row r="1015" spans="1:12" ht="12.75" x14ac:dyDescent="0.2">
      <c r="A1015" s="239" t="s">
        <v>1271</v>
      </c>
      <c r="B1015" s="239" t="s">
        <v>2166</v>
      </c>
      <c r="C1015" s="240">
        <v>1.6</v>
      </c>
      <c r="D1015" s="241">
        <v>1.6000000238418579</v>
      </c>
      <c r="E1015" s="242">
        <v>13.520871964100486</v>
      </c>
      <c r="F1015" s="358">
        <f>ROUND(MUNR[[#This Row],[Vt 2020]],2)</f>
        <v>13.52</v>
      </c>
      <c r="G1015" s="358">
        <v>14.74</v>
      </c>
      <c r="H1015" s="367">
        <v>17.420000000000002</v>
      </c>
      <c r="I1015" s="364"/>
      <c r="J1015" s="238"/>
      <c r="K1015" s="238"/>
      <c r="L1015" s="238"/>
    </row>
    <row r="1016" spans="1:12" ht="12.75" x14ac:dyDescent="0.2">
      <c r="A1016" s="239" t="s">
        <v>993</v>
      </c>
      <c r="B1016" s="239" t="s">
        <v>2646</v>
      </c>
      <c r="C1016" s="240">
        <v>0.3</v>
      </c>
      <c r="D1016" s="241">
        <v>0.80000001192092896</v>
      </c>
      <c r="E1016" s="242">
        <v>0.54678524540747719</v>
      </c>
      <c r="F1016" s="358">
        <f>ROUND(MUNR[[#This Row],[Vt 2020]],2)</f>
        <v>0.55000000000000004</v>
      </c>
      <c r="G1016" s="358">
        <v>0.64</v>
      </c>
      <c r="H1016" s="367">
        <v>0.82</v>
      </c>
      <c r="I1016" s="364"/>
      <c r="J1016" s="238"/>
      <c r="K1016" s="238"/>
      <c r="L1016" s="238"/>
    </row>
    <row r="1017" spans="1:12" ht="12.75" x14ac:dyDescent="0.2">
      <c r="A1017" s="239" t="s">
        <v>1453</v>
      </c>
      <c r="B1017" s="243" t="s">
        <v>3253</v>
      </c>
      <c r="C1017" s="240">
        <v>0.1</v>
      </c>
      <c r="D1017" s="241">
        <v>0.80000001192092896</v>
      </c>
      <c r="E1017" s="244">
        <v>8.9707875204420556E-2</v>
      </c>
      <c r="F1017" s="358">
        <f>ROUND(MUNR[[#This Row],[Vt 2020]],2)</f>
        <v>0.09</v>
      </c>
      <c r="G1017" s="358">
        <v>0.11</v>
      </c>
      <c r="H1017" s="367">
        <v>0.11</v>
      </c>
      <c r="I1017" s="364"/>
      <c r="J1017" s="238"/>
      <c r="K1017" s="238"/>
      <c r="L1017" s="238"/>
    </row>
    <row r="1018" spans="1:12" ht="12.75" x14ac:dyDescent="0.2">
      <c r="A1018" s="239" t="s">
        <v>1313</v>
      </c>
      <c r="B1018" s="243" t="s">
        <v>2300</v>
      </c>
      <c r="C1018" s="240">
        <v>0.3</v>
      </c>
      <c r="D1018" s="241">
        <v>0.80000001192092896</v>
      </c>
      <c r="E1018" s="244">
        <v>0.50397845850245371</v>
      </c>
      <c r="F1018" s="358">
        <f>ROUND(MUNR[[#This Row],[Vt 2020]],2)</f>
        <v>0.5</v>
      </c>
      <c r="G1018" s="358">
        <v>0.56000000000000005</v>
      </c>
      <c r="H1018" s="367">
        <v>0.76</v>
      </c>
      <c r="I1018" s="364"/>
      <c r="J1018" s="238"/>
      <c r="K1018" s="238"/>
      <c r="L1018" s="238"/>
    </row>
    <row r="1019" spans="1:12" ht="12.75" x14ac:dyDescent="0.2">
      <c r="A1019" s="239" t="s">
        <v>885</v>
      </c>
      <c r="B1019" s="243" t="s">
        <v>3055</v>
      </c>
      <c r="C1019" s="240">
        <v>1</v>
      </c>
      <c r="D1019" s="241">
        <v>1</v>
      </c>
      <c r="E1019" s="244">
        <v>3.2312566337198958</v>
      </c>
      <c r="F1019" s="358">
        <f>ROUND(MUNR[[#This Row],[Vt 2020]],2)</f>
        <v>3.23</v>
      </c>
      <c r="G1019" s="358">
        <v>3.44</v>
      </c>
      <c r="H1019" s="367">
        <v>4.1100000000000003</v>
      </c>
      <c r="I1019" s="364"/>
      <c r="J1019" s="238"/>
      <c r="K1019" s="238"/>
      <c r="L1019" s="238"/>
    </row>
    <row r="1020" spans="1:12" ht="12.75" x14ac:dyDescent="0.2">
      <c r="A1020" s="239" t="s">
        <v>1094</v>
      </c>
      <c r="B1020" s="239" t="s">
        <v>2145</v>
      </c>
      <c r="C1020" s="240">
        <v>0.3</v>
      </c>
      <c r="D1020" s="241">
        <v>0.80000001192092896</v>
      </c>
      <c r="E1020" s="242">
        <v>0.47105147728116609</v>
      </c>
      <c r="F1020" s="358">
        <f>ROUND(MUNR[[#This Row],[Vt 2020]],2)</f>
        <v>0.47</v>
      </c>
      <c r="G1020" s="358">
        <v>0.47</v>
      </c>
      <c r="H1020" s="367">
        <v>0.62</v>
      </c>
      <c r="I1020" s="364"/>
      <c r="J1020" s="238"/>
      <c r="K1020" s="238"/>
      <c r="L1020" s="238"/>
    </row>
    <row r="1021" spans="1:12" ht="12.75" x14ac:dyDescent="0.2">
      <c r="A1021" s="239" t="s">
        <v>1065</v>
      </c>
      <c r="B1021" s="239" t="s">
        <v>2644</v>
      </c>
      <c r="C1021" s="240">
        <v>0.3</v>
      </c>
      <c r="D1021" s="241">
        <v>0.80000001192092896</v>
      </c>
      <c r="E1021" s="242">
        <v>0.54678524540747719</v>
      </c>
      <c r="F1021" s="358">
        <f>ROUND(MUNR[[#This Row],[Vt 2020]],2)</f>
        <v>0.55000000000000004</v>
      </c>
      <c r="G1021" s="358">
        <v>0.64</v>
      </c>
      <c r="H1021" s="367">
        <v>0.82</v>
      </c>
      <c r="I1021" s="364"/>
      <c r="J1021" s="238"/>
      <c r="K1021" s="238"/>
      <c r="L1021" s="238"/>
    </row>
    <row r="1022" spans="1:12" ht="12.75" x14ac:dyDescent="0.2">
      <c r="A1022" s="239" t="s">
        <v>1044</v>
      </c>
      <c r="B1022" s="243" t="s">
        <v>2798</v>
      </c>
      <c r="C1022" s="240">
        <v>1.2</v>
      </c>
      <c r="D1022" s="241">
        <v>1.3999999761581421</v>
      </c>
      <c r="E1022" s="244">
        <v>4.3167120664148504</v>
      </c>
      <c r="F1022" s="358">
        <f>ROUND(MUNR[[#This Row],[Vt 2020]],2)</f>
        <v>4.32</v>
      </c>
      <c r="G1022" s="358">
        <v>5.39</v>
      </c>
      <c r="H1022" s="367">
        <v>6.87</v>
      </c>
      <c r="I1022" s="364"/>
      <c r="J1022" s="238"/>
      <c r="K1022" s="238"/>
      <c r="L1022" s="238"/>
    </row>
    <row r="1023" spans="1:12" ht="12.6" customHeight="1" x14ac:dyDescent="0.2">
      <c r="A1023" s="239" t="s">
        <v>1339</v>
      </c>
      <c r="B1023" s="243" t="s">
        <v>2603</v>
      </c>
      <c r="C1023" s="240">
        <v>1</v>
      </c>
      <c r="D1023" s="241">
        <v>1</v>
      </c>
      <c r="E1023" s="244">
        <v>6.0765590252644088</v>
      </c>
      <c r="F1023" s="358">
        <f>ROUND(MUNR[[#This Row],[Vt 2020]],2)</f>
        <v>6.08</v>
      </c>
      <c r="G1023" s="358">
        <v>6.43</v>
      </c>
      <c r="H1023" s="367">
        <v>7.5</v>
      </c>
      <c r="I1023" s="364"/>
      <c r="J1023" s="238"/>
      <c r="K1023" s="238"/>
      <c r="L1023" s="238"/>
    </row>
    <row r="1024" spans="1:12" ht="12.75" x14ac:dyDescent="0.2">
      <c r="A1024" s="239" t="s">
        <v>1535</v>
      </c>
      <c r="B1024" s="239" t="s">
        <v>2554</v>
      </c>
      <c r="C1024" s="240">
        <v>0.3</v>
      </c>
      <c r="D1024" s="241">
        <v>0.80000001192092896</v>
      </c>
      <c r="E1024" s="242">
        <v>0.1716236823885747</v>
      </c>
      <c r="F1024" s="358">
        <f>ROUND(MUNR[[#This Row],[Vt 2020]],2)</f>
        <v>0.17</v>
      </c>
      <c r="G1024" s="358">
        <v>0.2</v>
      </c>
      <c r="H1024" s="367">
        <v>0.26</v>
      </c>
      <c r="I1024" s="364"/>
      <c r="J1024" s="238"/>
      <c r="K1024" s="238"/>
      <c r="L1024" s="238"/>
    </row>
    <row r="1025" spans="1:12" ht="12.75" x14ac:dyDescent="0.2">
      <c r="A1025" s="239" t="s">
        <v>1401</v>
      </c>
      <c r="B1025" s="243" t="s">
        <v>2751</v>
      </c>
      <c r="C1025" s="240">
        <v>0.3</v>
      </c>
      <c r="D1025" s="241">
        <v>0.80000001192092896</v>
      </c>
      <c r="E1025" s="244">
        <v>0.47940152986056278</v>
      </c>
      <c r="F1025" s="358">
        <f>ROUND(MUNR[[#This Row],[Vt 2020]],2)</f>
        <v>0.48</v>
      </c>
      <c r="G1025" s="358">
        <v>0.59</v>
      </c>
      <c r="H1025" s="367">
        <v>0.99</v>
      </c>
      <c r="I1025" s="364"/>
      <c r="J1025" s="238"/>
      <c r="K1025" s="238"/>
      <c r="L1025" s="238"/>
    </row>
    <row r="1026" spans="1:12" ht="12.75" x14ac:dyDescent="0.2">
      <c r="A1026" s="239" t="s">
        <v>1241</v>
      </c>
      <c r="B1026" s="239" t="s">
        <v>3036</v>
      </c>
      <c r="C1026" s="240">
        <v>0.3</v>
      </c>
      <c r="D1026" s="241">
        <v>0.80000001192092896</v>
      </c>
      <c r="E1026" s="242">
        <v>2.6607103021822214</v>
      </c>
      <c r="F1026" s="358">
        <f>ROUND(MUNR[[#This Row],[Vt 2020]],2)</f>
        <v>2.66</v>
      </c>
      <c r="G1026" s="358">
        <v>2.78</v>
      </c>
      <c r="H1026" s="367">
        <v>3.23</v>
      </c>
      <c r="I1026" s="364"/>
      <c r="J1026" s="238"/>
      <c r="K1026" s="238"/>
      <c r="L1026" s="238"/>
    </row>
    <row r="1027" spans="1:12" ht="12.75" x14ac:dyDescent="0.2">
      <c r="A1027" s="239" t="s">
        <v>1454</v>
      </c>
      <c r="B1027" s="243" t="s">
        <v>2451</v>
      </c>
      <c r="C1027" s="240">
        <v>0.3</v>
      </c>
      <c r="D1027" s="241">
        <v>0.80000001192092896</v>
      </c>
      <c r="E1027" s="244">
        <v>1.5247026595822426</v>
      </c>
      <c r="F1027" s="358">
        <f>ROUND(MUNR[[#This Row],[Vt 2020]],2)</f>
        <v>1.52</v>
      </c>
      <c r="G1027" s="358">
        <v>1.73</v>
      </c>
      <c r="H1027" s="367">
        <v>1.88</v>
      </c>
      <c r="I1027" s="364"/>
      <c r="J1027" s="238"/>
      <c r="K1027" s="238"/>
      <c r="L1027" s="238"/>
    </row>
    <row r="1028" spans="1:12" ht="12.75" x14ac:dyDescent="0.2">
      <c r="A1028" s="239" t="s">
        <v>963</v>
      </c>
      <c r="B1028" s="239" t="s">
        <v>3052</v>
      </c>
      <c r="C1028" s="240">
        <v>1</v>
      </c>
      <c r="D1028" s="241">
        <v>1</v>
      </c>
      <c r="E1028" s="242">
        <v>3.2312566337198958</v>
      </c>
      <c r="F1028" s="358">
        <f>ROUND(MUNR[[#This Row],[Vt 2020]],2)</f>
        <v>3.23</v>
      </c>
      <c r="G1028" s="358">
        <v>3.44</v>
      </c>
      <c r="H1028" s="367">
        <v>4.1100000000000003</v>
      </c>
      <c r="I1028" s="364"/>
      <c r="J1028" s="238"/>
      <c r="K1028" s="238"/>
      <c r="L1028" s="238"/>
    </row>
    <row r="1029" spans="1:12" ht="12.75" x14ac:dyDescent="0.2">
      <c r="A1029" s="239" t="s">
        <v>1342</v>
      </c>
      <c r="B1029" s="239" t="s">
        <v>3186</v>
      </c>
      <c r="C1029" s="240">
        <v>1</v>
      </c>
      <c r="D1029" s="241">
        <v>1</v>
      </c>
      <c r="E1029" s="242">
        <v>8.4501052997836403</v>
      </c>
      <c r="F1029" s="358">
        <f>ROUND(MUNR[[#This Row],[Vt 2020]],2)</f>
        <v>8.4499999999999993</v>
      </c>
      <c r="G1029" s="358">
        <v>8.26</v>
      </c>
      <c r="H1029" s="367">
        <v>9.83</v>
      </c>
      <c r="I1029" s="364"/>
      <c r="J1029" s="238"/>
      <c r="K1029" s="238"/>
      <c r="L1029" s="238"/>
    </row>
    <row r="1030" spans="1:12" ht="12.75" x14ac:dyDescent="0.2">
      <c r="A1030" s="239" t="s">
        <v>992</v>
      </c>
      <c r="B1030" s="243" t="s">
        <v>2810</v>
      </c>
      <c r="C1030" s="240">
        <v>0.3</v>
      </c>
      <c r="D1030" s="241">
        <v>0.80000001192092896</v>
      </c>
      <c r="E1030" s="244">
        <v>2.7708763150235121</v>
      </c>
      <c r="F1030" s="358">
        <f>ROUND(MUNR[[#This Row],[Vt 2020]],2)</f>
        <v>2.77</v>
      </c>
      <c r="G1030" s="358">
        <v>2.72</v>
      </c>
      <c r="H1030" s="367">
        <v>2.92</v>
      </c>
      <c r="I1030" s="364"/>
      <c r="J1030" s="238"/>
      <c r="K1030" s="238"/>
      <c r="L1030" s="238"/>
    </row>
    <row r="1031" spans="1:12" ht="12.75" x14ac:dyDescent="0.2">
      <c r="A1031" s="239" t="s">
        <v>1450</v>
      </c>
      <c r="B1031" s="239" t="s">
        <v>3079</v>
      </c>
      <c r="C1031" s="240">
        <v>0.3</v>
      </c>
      <c r="D1031" s="241">
        <v>0.80000001192092896</v>
      </c>
      <c r="E1031" s="242">
        <v>0.53850341414335567</v>
      </c>
      <c r="F1031" s="358">
        <f>ROUND(MUNR[[#This Row],[Vt 2020]],2)</f>
        <v>0.54</v>
      </c>
      <c r="G1031" s="358">
        <v>0.66</v>
      </c>
      <c r="H1031" s="367">
        <v>0.67</v>
      </c>
      <c r="I1031" s="364"/>
      <c r="J1031" s="238"/>
      <c r="K1031" s="238"/>
      <c r="L1031" s="238"/>
    </row>
    <row r="1032" spans="1:12" ht="12.75" x14ac:dyDescent="0.2">
      <c r="A1032" s="239" t="s">
        <v>802</v>
      </c>
      <c r="B1032" s="243" t="s">
        <v>2806</v>
      </c>
      <c r="C1032" s="240">
        <v>1.2</v>
      </c>
      <c r="D1032" s="241">
        <v>1.3999999761581421</v>
      </c>
      <c r="E1032" s="244">
        <v>0.93724619149325339</v>
      </c>
      <c r="F1032" s="358">
        <f>ROUND(MUNR[[#This Row],[Vt 2020]],2)</f>
        <v>0.94</v>
      </c>
      <c r="G1032" s="358">
        <v>1.1200000000000001</v>
      </c>
      <c r="H1032" s="367">
        <v>1.29</v>
      </c>
      <c r="I1032" s="364"/>
      <c r="J1032" s="238"/>
      <c r="K1032" s="238"/>
      <c r="L1032" s="238"/>
    </row>
    <row r="1033" spans="1:12" ht="12.75" x14ac:dyDescent="0.2">
      <c r="A1033" s="239" t="s">
        <v>1374</v>
      </c>
      <c r="B1033" s="239" t="s">
        <v>2588</v>
      </c>
      <c r="C1033" s="240">
        <v>1</v>
      </c>
      <c r="D1033" s="241">
        <v>1</v>
      </c>
      <c r="E1033" s="242">
        <v>6.0765590252644088</v>
      </c>
      <c r="F1033" s="358">
        <f>ROUND(MUNR[[#This Row],[Vt 2020]],2)</f>
        <v>6.08</v>
      </c>
      <c r="G1033" s="358">
        <v>6.43</v>
      </c>
      <c r="H1033" s="367">
        <v>7.5</v>
      </c>
      <c r="I1033" s="364"/>
      <c r="J1033" s="238"/>
      <c r="K1033" s="238"/>
      <c r="L1033" s="238"/>
    </row>
    <row r="1034" spans="1:12" ht="12.75" x14ac:dyDescent="0.2">
      <c r="A1034" s="239" t="s">
        <v>1407</v>
      </c>
      <c r="B1034" s="243" t="s">
        <v>2593</v>
      </c>
      <c r="C1034" s="240">
        <v>1</v>
      </c>
      <c r="D1034" s="241">
        <v>1</v>
      </c>
      <c r="E1034" s="244">
        <v>6.0765590252644088</v>
      </c>
      <c r="F1034" s="358">
        <f>ROUND(MUNR[[#This Row],[Vt 2020]],2)</f>
        <v>6.08</v>
      </c>
      <c r="G1034" s="358">
        <v>6.43</v>
      </c>
      <c r="H1034" s="367">
        <v>7.5</v>
      </c>
      <c r="I1034" s="364"/>
      <c r="J1034" s="238"/>
      <c r="K1034" s="238"/>
      <c r="L1034" s="238"/>
    </row>
    <row r="1035" spans="1:12" ht="12.75" x14ac:dyDescent="0.2">
      <c r="A1035" s="239" t="s">
        <v>1474</v>
      </c>
      <c r="B1035" s="239" t="s">
        <v>2462</v>
      </c>
      <c r="C1035" s="240">
        <v>0.3</v>
      </c>
      <c r="D1035" s="241">
        <v>0.80000001192092896</v>
      </c>
      <c r="E1035" s="242">
        <v>1.5247026595822426</v>
      </c>
      <c r="F1035" s="358">
        <f>ROUND(MUNR[[#This Row],[Vt 2020]],2)</f>
        <v>1.52</v>
      </c>
      <c r="G1035" s="358">
        <v>1.73</v>
      </c>
      <c r="H1035" s="367">
        <v>1.88</v>
      </c>
      <c r="I1035" s="364"/>
      <c r="J1035" s="238"/>
      <c r="K1035" s="238"/>
      <c r="L1035" s="238"/>
    </row>
    <row r="1036" spans="1:12" ht="12.75" x14ac:dyDescent="0.2">
      <c r="A1036" s="239" t="s">
        <v>1348</v>
      </c>
      <c r="B1036" s="243" t="s">
        <v>2611</v>
      </c>
      <c r="C1036" s="240">
        <v>1</v>
      </c>
      <c r="D1036" s="241">
        <v>1</v>
      </c>
      <c r="E1036" s="244">
        <v>0.48110245866678447</v>
      </c>
      <c r="F1036" s="358">
        <f>ROUND(MUNR[[#This Row],[Vt 2020]],2)</f>
        <v>0.48</v>
      </c>
      <c r="G1036" s="358">
        <v>0.65</v>
      </c>
      <c r="H1036" s="367">
        <v>0.78</v>
      </c>
      <c r="I1036" s="364"/>
      <c r="J1036" s="238"/>
      <c r="K1036" s="238"/>
      <c r="L1036" s="238"/>
    </row>
    <row r="1037" spans="1:12" ht="12.75" x14ac:dyDescent="0.2">
      <c r="A1037" s="239" t="s">
        <v>1292</v>
      </c>
      <c r="B1037" s="243" t="s">
        <v>2972</v>
      </c>
      <c r="C1037" s="240">
        <v>1</v>
      </c>
      <c r="D1037" s="241">
        <v>1</v>
      </c>
      <c r="E1037" s="244">
        <v>4.6463140460971646</v>
      </c>
      <c r="F1037" s="358">
        <f>ROUND(MUNR[[#This Row],[Vt 2020]],2)</f>
        <v>4.6500000000000004</v>
      </c>
      <c r="G1037" s="358">
        <v>4.59</v>
      </c>
      <c r="H1037" s="367">
        <v>6.07</v>
      </c>
      <c r="I1037" s="364"/>
      <c r="J1037" s="238"/>
      <c r="K1037" s="238"/>
      <c r="L1037" s="238"/>
    </row>
    <row r="1038" spans="1:12" ht="12.75" x14ac:dyDescent="0.2">
      <c r="A1038" s="239" t="s">
        <v>1430</v>
      </c>
      <c r="B1038" s="243" t="s">
        <v>2695</v>
      </c>
      <c r="C1038" s="240">
        <v>0.3</v>
      </c>
      <c r="D1038" s="241">
        <v>0.80000001192092896</v>
      </c>
      <c r="E1038" s="244">
        <v>0.36379295628285874</v>
      </c>
      <c r="F1038" s="358">
        <f>ROUND(MUNR[[#This Row],[Vt 2020]],2)</f>
        <v>0.36</v>
      </c>
      <c r="G1038" s="358">
        <v>0.46</v>
      </c>
      <c r="H1038" s="367">
        <v>0.59</v>
      </c>
      <c r="I1038" s="364"/>
      <c r="J1038" s="238"/>
      <c r="K1038" s="238"/>
      <c r="L1038" s="238"/>
    </row>
    <row r="1039" spans="1:12" ht="12.75" x14ac:dyDescent="0.2">
      <c r="A1039" s="239" t="s">
        <v>852</v>
      </c>
      <c r="B1039" s="239" t="s">
        <v>2467</v>
      </c>
      <c r="C1039" s="240">
        <v>0.3</v>
      </c>
      <c r="D1039" s="241">
        <v>0.80000001192092896</v>
      </c>
      <c r="E1039" s="242">
        <v>3.6734230962593073</v>
      </c>
      <c r="F1039" s="358">
        <f>ROUND(MUNR[[#This Row],[Vt 2020]],2)</f>
        <v>3.67</v>
      </c>
      <c r="G1039" s="358">
        <v>4.21</v>
      </c>
      <c r="H1039" s="367">
        <v>4.99</v>
      </c>
      <c r="I1039" s="364"/>
      <c r="J1039" s="238"/>
      <c r="K1039" s="238"/>
      <c r="L1039" s="238"/>
    </row>
    <row r="1040" spans="1:12" ht="12.75" x14ac:dyDescent="0.2">
      <c r="A1040" s="239" t="s">
        <v>1143</v>
      </c>
      <c r="B1040" s="243" t="s">
        <v>3116</v>
      </c>
      <c r="C1040" s="240">
        <v>0.3</v>
      </c>
      <c r="D1040" s="241">
        <v>0.80000001192092896</v>
      </c>
      <c r="E1040" s="244">
        <v>1.3091647495098744</v>
      </c>
      <c r="F1040" s="358">
        <f>ROUND(MUNR[[#This Row],[Vt 2020]],2)</f>
        <v>1.31</v>
      </c>
      <c r="G1040" s="358">
        <v>1.55</v>
      </c>
      <c r="H1040" s="367">
        <v>1.86</v>
      </c>
      <c r="I1040" s="364"/>
      <c r="J1040" s="238"/>
      <c r="K1040" s="238"/>
      <c r="L1040" s="238"/>
    </row>
    <row r="1041" spans="1:12" ht="12.75" x14ac:dyDescent="0.2">
      <c r="A1041" s="239" t="s">
        <v>1369</v>
      </c>
      <c r="B1041" s="243" t="s">
        <v>2984</v>
      </c>
      <c r="C1041" s="240">
        <v>0.3</v>
      </c>
      <c r="D1041" s="241">
        <v>0.80000001192092896</v>
      </c>
      <c r="E1041" s="244">
        <v>0.45491142361788206</v>
      </c>
      <c r="F1041" s="358">
        <f>ROUND(MUNR[[#This Row],[Vt 2020]],2)</f>
        <v>0.45</v>
      </c>
      <c r="G1041" s="358">
        <v>0.52</v>
      </c>
      <c r="H1041" s="367">
        <v>0.62</v>
      </c>
      <c r="I1041" s="364"/>
      <c r="J1041" s="238"/>
      <c r="K1041" s="238"/>
      <c r="L1041" s="238"/>
    </row>
    <row r="1042" spans="1:12" ht="12.75" x14ac:dyDescent="0.2">
      <c r="A1042" s="239" t="s">
        <v>966</v>
      </c>
      <c r="B1042" s="243" t="s">
        <v>2952</v>
      </c>
      <c r="C1042" s="240">
        <v>1.2</v>
      </c>
      <c r="D1042" s="241">
        <v>1.3999999761581421</v>
      </c>
      <c r="E1042" s="244">
        <v>7.0501391442053754</v>
      </c>
      <c r="F1042" s="358">
        <f>ROUND(MUNR[[#This Row],[Vt 2020]],2)</f>
        <v>7.05</v>
      </c>
      <c r="G1042" s="358">
        <v>7.23</v>
      </c>
      <c r="H1042" s="367">
        <v>9.8000000000000007</v>
      </c>
      <c r="I1042" s="364"/>
      <c r="J1042" s="238"/>
      <c r="K1042" s="238"/>
      <c r="L1042" s="238"/>
    </row>
    <row r="1043" spans="1:12" ht="12.75" x14ac:dyDescent="0.2">
      <c r="A1043" s="239" t="s">
        <v>1402</v>
      </c>
      <c r="B1043" s="239" t="s">
        <v>2996</v>
      </c>
      <c r="C1043" s="240">
        <v>0.3</v>
      </c>
      <c r="D1043" s="241">
        <v>0.80000001192092896</v>
      </c>
      <c r="E1043" s="242">
        <v>0.45491142361788206</v>
      </c>
      <c r="F1043" s="358">
        <f>ROUND(MUNR[[#This Row],[Vt 2020]],2)</f>
        <v>0.45</v>
      </c>
      <c r="G1043" s="358">
        <v>0.52</v>
      </c>
      <c r="H1043" s="367">
        <v>0.62</v>
      </c>
      <c r="I1043" s="364"/>
      <c r="J1043" s="238"/>
      <c r="K1043" s="238"/>
      <c r="L1043" s="238"/>
    </row>
    <row r="1044" spans="1:12" ht="12.75" x14ac:dyDescent="0.2">
      <c r="A1044" s="239" t="s">
        <v>1199</v>
      </c>
      <c r="B1044" s="239" t="s">
        <v>3117</v>
      </c>
      <c r="C1044" s="240">
        <v>0.3</v>
      </c>
      <c r="D1044" s="241">
        <v>0.80000001192092896</v>
      </c>
      <c r="E1044" s="242">
        <v>1.3091647495098744</v>
      </c>
      <c r="F1044" s="358">
        <f>ROUND(MUNR[[#This Row],[Vt 2020]],2)</f>
        <v>1.31</v>
      </c>
      <c r="G1044" s="358">
        <v>1.55</v>
      </c>
      <c r="H1044" s="367">
        <v>1.86</v>
      </c>
      <c r="I1044" s="364"/>
      <c r="J1044" s="238"/>
      <c r="K1044" s="238"/>
      <c r="L1044" s="238"/>
    </row>
    <row r="1045" spans="1:12" ht="12.75" x14ac:dyDescent="0.2">
      <c r="A1045" s="239" t="s">
        <v>1432</v>
      </c>
      <c r="B1045" s="239" t="s">
        <v>2989</v>
      </c>
      <c r="C1045" s="240">
        <v>0.3</v>
      </c>
      <c r="D1045" s="241">
        <v>0.80000001192092896</v>
      </c>
      <c r="E1045" s="242">
        <v>0.45491142361788206</v>
      </c>
      <c r="F1045" s="358">
        <f>ROUND(MUNR[[#This Row],[Vt 2020]],2)</f>
        <v>0.45</v>
      </c>
      <c r="G1045" s="358">
        <v>0.52</v>
      </c>
      <c r="H1045" s="367">
        <v>0.62</v>
      </c>
      <c r="I1045" s="364"/>
      <c r="J1045" s="238"/>
      <c r="K1045" s="238"/>
      <c r="L1045" s="238"/>
    </row>
    <row r="1046" spans="1:12" ht="12.75" x14ac:dyDescent="0.2">
      <c r="A1046" s="239" t="s">
        <v>1377</v>
      </c>
      <c r="B1046" s="243" t="s">
        <v>3185</v>
      </c>
      <c r="C1046" s="240">
        <v>1</v>
      </c>
      <c r="D1046" s="241">
        <v>1</v>
      </c>
      <c r="E1046" s="244">
        <v>8.4501052997836403</v>
      </c>
      <c r="F1046" s="358">
        <f>ROUND(MUNR[[#This Row],[Vt 2020]],2)</f>
        <v>8.4499999999999993</v>
      </c>
      <c r="G1046" s="358">
        <v>8.26</v>
      </c>
      <c r="H1046" s="367">
        <v>9.83</v>
      </c>
      <c r="I1046" s="364"/>
      <c r="J1046" s="238"/>
      <c r="K1046" s="238"/>
      <c r="L1046" s="238"/>
    </row>
    <row r="1047" spans="1:12" ht="12.75" x14ac:dyDescent="0.2">
      <c r="A1047" s="239" t="s">
        <v>1112</v>
      </c>
      <c r="B1047" s="239" t="s">
        <v>2793</v>
      </c>
      <c r="C1047" s="240">
        <v>1.2</v>
      </c>
      <c r="D1047" s="241">
        <v>1.3999999761581421</v>
      </c>
      <c r="E1047" s="242">
        <v>4.3167120664148504</v>
      </c>
      <c r="F1047" s="358">
        <f>ROUND(MUNR[[#This Row],[Vt 2020]],2)</f>
        <v>4.32</v>
      </c>
      <c r="G1047" s="358">
        <v>5.39</v>
      </c>
      <c r="H1047" s="367">
        <v>6.87</v>
      </c>
      <c r="I1047" s="364"/>
      <c r="J1047" s="238"/>
      <c r="K1047" s="238"/>
      <c r="L1047" s="238"/>
    </row>
    <row r="1048" spans="1:12" ht="12.75" x14ac:dyDescent="0.2">
      <c r="A1048" s="239" t="s">
        <v>954</v>
      </c>
      <c r="B1048" s="239" t="s">
        <v>2316</v>
      </c>
      <c r="C1048" s="240">
        <v>1.6</v>
      </c>
      <c r="D1048" s="241">
        <v>1.6000000238418579</v>
      </c>
      <c r="E1048" s="242">
        <v>4.9572649756166287</v>
      </c>
      <c r="F1048" s="358">
        <f>ROUND(MUNR[[#This Row],[Vt 2020]],2)</f>
        <v>4.96</v>
      </c>
      <c r="G1048" s="358">
        <v>5.08</v>
      </c>
      <c r="H1048" s="367">
        <v>6.19</v>
      </c>
      <c r="I1048" s="364"/>
      <c r="J1048" s="238"/>
      <c r="K1048" s="238"/>
      <c r="L1048" s="238"/>
    </row>
    <row r="1049" spans="1:12" ht="12.75" x14ac:dyDescent="0.2">
      <c r="A1049" s="239" t="s">
        <v>968</v>
      </c>
      <c r="B1049" s="239" t="s">
        <v>2137</v>
      </c>
      <c r="C1049" s="240">
        <v>1.2</v>
      </c>
      <c r="D1049" s="241">
        <v>1.3999999761581421</v>
      </c>
      <c r="E1049" s="242">
        <v>4.8128507745113804</v>
      </c>
      <c r="F1049" s="358">
        <f>ROUND(MUNR[[#This Row],[Vt 2020]],2)</f>
        <v>4.8099999999999996</v>
      </c>
      <c r="G1049" s="358">
        <v>5.49</v>
      </c>
      <c r="H1049" s="367">
        <v>6.71</v>
      </c>
      <c r="I1049" s="364"/>
      <c r="J1049" s="238"/>
      <c r="K1049" s="238"/>
      <c r="L1049" s="238"/>
    </row>
    <row r="1050" spans="1:12" ht="12.75" x14ac:dyDescent="0.2">
      <c r="A1050" s="239" t="s">
        <v>1288</v>
      </c>
      <c r="B1050" s="239" t="s">
        <v>3038</v>
      </c>
      <c r="C1050" s="240">
        <v>0.3</v>
      </c>
      <c r="D1050" s="241">
        <v>0.80000001192092896</v>
      </c>
      <c r="E1050" s="242">
        <v>2.6607103021822214</v>
      </c>
      <c r="F1050" s="358">
        <f>ROUND(MUNR[[#This Row],[Vt 2020]],2)</f>
        <v>2.66</v>
      </c>
      <c r="G1050" s="358">
        <v>2.78</v>
      </c>
      <c r="H1050" s="367">
        <v>3.23</v>
      </c>
      <c r="I1050" s="364"/>
      <c r="J1050" s="238"/>
      <c r="K1050" s="238"/>
      <c r="L1050" s="238"/>
    </row>
    <row r="1051" spans="1:12" ht="12.75" x14ac:dyDescent="0.2">
      <c r="A1051" s="239" t="s">
        <v>1167</v>
      </c>
      <c r="B1051" s="239" t="s">
        <v>2524</v>
      </c>
      <c r="C1051" s="240">
        <v>1.6</v>
      </c>
      <c r="D1051" s="241">
        <v>1.6000000238418579</v>
      </c>
      <c r="E1051" s="242">
        <v>18.887491467493561</v>
      </c>
      <c r="F1051" s="358">
        <f>ROUND(MUNR[[#This Row],[Vt 2020]],2)</f>
        <v>18.89</v>
      </c>
      <c r="G1051" s="358">
        <v>22.71</v>
      </c>
      <c r="H1051" s="367">
        <v>28.13</v>
      </c>
      <c r="I1051" s="364"/>
      <c r="J1051" s="238"/>
      <c r="K1051" s="238"/>
      <c r="L1051" s="238"/>
    </row>
    <row r="1052" spans="1:12" ht="12.75" x14ac:dyDescent="0.2">
      <c r="A1052" s="239" t="s">
        <v>1250</v>
      </c>
      <c r="B1052" s="239" t="s">
        <v>3108</v>
      </c>
      <c r="C1052" s="240">
        <v>0.3</v>
      </c>
      <c r="D1052" s="241">
        <v>0.80000001192092896</v>
      </c>
      <c r="E1052" s="242">
        <v>1.9545410523261364</v>
      </c>
      <c r="F1052" s="358">
        <f>ROUND(MUNR[[#This Row],[Vt 2020]],2)</f>
        <v>1.95</v>
      </c>
      <c r="G1052" s="358">
        <v>2</v>
      </c>
      <c r="H1052" s="367">
        <v>2.1</v>
      </c>
      <c r="I1052" s="364"/>
      <c r="J1052" s="238"/>
      <c r="K1052" s="238"/>
      <c r="L1052" s="238"/>
    </row>
    <row r="1053" spans="1:12" ht="12.75" x14ac:dyDescent="0.2">
      <c r="A1053" s="239" t="s">
        <v>1352</v>
      </c>
      <c r="B1053" s="243" t="s">
        <v>2298</v>
      </c>
      <c r="C1053" s="240">
        <v>0.3</v>
      </c>
      <c r="D1053" s="241">
        <v>0.80000001192092896</v>
      </c>
      <c r="E1053" s="244">
        <v>0.50397845850245371</v>
      </c>
      <c r="F1053" s="358">
        <f>ROUND(MUNR[[#This Row],[Vt 2020]],2)</f>
        <v>0.5</v>
      </c>
      <c r="G1053" s="358">
        <v>0.56000000000000005</v>
      </c>
      <c r="H1053" s="367">
        <v>0.76</v>
      </c>
      <c r="I1053" s="364"/>
      <c r="J1053" s="238"/>
      <c r="K1053" s="238"/>
      <c r="L1053" s="238"/>
    </row>
    <row r="1054" spans="1:12" ht="12.75" x14ac:dyDescent="0.2">
      <c r="A1054" s="239" t="s">
        <v>1436</v>
      </c>
      <c r="B1054" s="239" t="s">
        <v>2586</v>
      </c>
      <c r="C1054" s="240">
        <v>1</v>
      </c>
      <c r="D1054" s="241">
        <v>1</v>
      </c>
      <c r="E1054" s="242">
        <v>6.0765590252644088</v>
      </c>
      <c r="F1054" s="358">
        <f>ROUND(MUNR[[#This Row],[Vt 2020]],2)</f>
        <v>6.08</v>
      </c>
      <c r="G1054" s="358">
        <v>6.43</v>
      </c>
      <c r="H1054" s="367">
        <v>7.5</v>
      </c>
      <c r="I1054" s="364"/>
      <c r="J1054" s="238"/>
      <c r="K1054" s="238"/>
      <c r="L1054" s="238"/>
    </row>
    <row r="1055" spans="1:12" ht="12.75" x14ac:dyDescent="0.2">
      <c r="A1055" s="239" t="s">
        <v>1253</v>
      </c>
      <c r="B1055" s="243" t="s">
        <v>2938</v>
      </c>
      <c r="C1055" s="240">
        <v>0.3</v>
      </c>
      <c r="D1055" s="241">
        <v>0.80000001192092896</v>
      </c>
      <c r="E1055" s="244">
        <v>4.470652500830492</v>
      </c>
      <c r="F1055" s="358">
        <f>ROUND(MUNR[[#This Row],[Vt 2020]],2)</f>
        <v>4.47</v>
      </c>
      <c r="G1055" s="358">
        <v>5.2</v>
      </c>
      <c r="H1055" s="367">
        <v>5.47</v>
      </c>
      <c r="I1055" s="364"/>
      <c r="J1055" s="238"/>
      <c r="K1055" s="238"/>
      <c r="L1055" s="238"/>
    </row>
    <row r="1056" spans="1:12" ht="12.75" x14ac:dyDescent="0.2">
      <c r="A1056" s="239" t="s">
        <v>1224</v>
      </c>
      <c r="B1056" s="239" t="s">
        <v>2622</v>
      </c>
      <c r="C1056" s="240">
        <v>2</v>
      </c>
      <c r="D1056" s="241">
        <v>2</v>
      </c>
      <c r="E1056" s="242">
        <v>15.780678403248567</v>
      </c>
      <c r="F1056" s="358">
        <f>ROUND(MUNR[[#This Row],[Vt 2020]],2)</f>
        <v>15.78</v>
      </c>
      <c r="G1056" s="358">
        <v>17.25</v>
      </c>
      <c r="H1056" s="367">
        <v>22.52</v>
      </c>
      <c r="I1056" s="364"/>
      <c r="J1056" s="238"/>
      <c r="K1056" s="238"/>
      <c r="L1056" s="238"/>
    </row>
    <row r="1057" spans="1:12" ht="12.75" x14ac:dyDescent="0.2">
      <c r="A1057" s="239" t="s">
        <v>1456</v>
      </c>
      <c r="B1057" s="243" t="s">
        <v>2993</v>
      </c>
      <c r="C1057" s="240">
        <v>0.3</v>
      </c>
      <c r="D1057" s="241">
        <v>0.80000001192092896</v>
      </c>
      <c r="E1057" s="244">
        <v>0.45491142361788206</v>
      </c>
      <c r="F1057" s="358">
        <f>ROUND(MUNR[[#This Row],[Vt 2020]],2)</f>
        <v>0.45</v>
      </c>
      <c r="G1057" s="358">
        <v>0.52</v>
      </c>
      <c r="H1057" s="367">
        <v>0.62</v>
      </c>
      <c r="I1057" s="364"/>
      <c r="J1057" s="238"/>
      <c r="K1057" s="238"/>
      <c r="L1057" s="238"/>
    </row>
    <row r="1058" spans="1:12" ht="12.75" x14ac:dyDescent="0.2">
      <c r="A1058" s="239" t="s">
        <v>1353</v>
      </c>
      <c r="B1058" s="239" t="s">
        <v>2280</v>
      </c>
      <c r="C1058" s="240">
        <v>1.2</v>
      </c>
      <c r="D1058" s="241">
        <v>1.3999999761581421</v>
      </c>
      <c r="E1058" s="242">
        <v>18.985016957781884</v>
      </c>
      <c r="F1058" s="358">
        <f>ROUND(MUNR[[#This Row],[Vt 2020]],2)</f>
        <v>18.989999999999998</v>
      </c>
      <c r="G1058" s="358">
        <v>23.29</v>
      </c>
      <c r="H1058" s="367">
        <v>29.69</v>
      </c>
      <c r="I1058" s="364"/>
      <c r="J1058" s="238"/>
      <c r="K1058" s="238"/>
      <c r="L1058" s="238"/>
    </row>
    <row r="1059" spans="1:12" ht="12.75" x14ac:dyDescent="0.2">
      <c r="A1059" s="239" t="s">
        <v>1405</v>
      </c>
      <c r="B1059" s="243" t="s">
        <v>3143</v>
      </c>
      <c r="C1059" s="240">
        <v>1</v>
      </c>
      <c r="D1059" s="241">
        <v>1</v>
      </c>
      <c r="E1059" s="244">
        <v>4.597327340442277</v>
      </c>
      <c r="F1059" s="358">
        <f>ROUND(MUNR[[#This Row],[Vt 2020]],2)</f>
        <v>4.5999999999999996</v>
      </c>
      <c r="G1059" s="358">
        <v>5.54</v>
      </c>
      <c r="H1059" s="367">
        <v>6.84</v>
      </c>
      <c r="I1059" s="364"/>
      <c r="J1059" s="238"/>
      <c r="K1059" s="238"/>
      <c r="L1059" s="238"/>
    </row>
    <row r="1060" spans="1:12" ht="12.75" x14ac:dyDescent="0.2">
      <c r="A1060" s="239" t="s">
        <v>1029</v>
      </c>
      <c r="B1060" s="243" t="s">
        <v>2319</v>
      </c>
      <c r="C1060" s="240">
        <v>1.6</v>
      </c>
      <c r="D1060" s="241">
        <v>1.6000000238418579</v>
      </c>
      <c r="E1060" s="244">
        <v>4.9572649756166287</v>
      </c>
      <c r="F1060" s="358">
        <f>ROUND(MUNR[[#This Row],[Vt 2020]],2)</f>
        <v>4.96</v>
      </c>
      <c r="G1060" s="358">
        <v>5.08</v>
      </c>
      <c r="H1060" s="367">
        <v>6.19</v>
      </c>
      <c r="I1060" s="364"/>
      <c r="J1060" s="238"/>
      <c r="K1060" s="238"/>
      <c r="L1060" s="238"/>
    </row>
    <row r="1061" spans="1:12" ht="12.75" x14ac:dyDescent="0.2">
      <c r="A1061" s="239" t="s">
        <v>1072</v>
      </c>
      <c r="B1061" s="243" t="s">
        <v>3199</v>
      </c>
      <c r="C1061" s="240">
        <v>1</v>
      </c>
      <c r="D1061" s="241">
        <v>1</v>
      </c>
      <c r="E1061" s="244">
        <v>1.6486822566160786</v>
      </c>
      <c r="F1061" s="358">
        <f>ROUND(MUNR[[#This Row],[Vt 2020]],2)</f>
        <v>1.65</v>
      </c>
      <c r="G1061" s="358">
        <v>1.76</v>
      </c>
      <c r="H1061" s="367">
        <v>1.85</v>
      </c>
      <c r="I1061" s="364"/>
      <c r="J1061" s="238"/>
      <c r="K1061" s="238"/>
      <c r="L1061" s="238"/>
    </row>
    <row r="1062" spans="1:12" ht="12.75" x14ac:dyDescent="0.2">
      <c r="A1062" s="239" t="s">
        <v>1437</v>
      </c>
      <c r="B1062" s="243" t="s">
        <v>2677</v>
      </c>
      <c r="C1062" s="240">
        <v>0.3</v>
      </c>
      <c r="D1062" s="241">
        <v>0.80000001192092896</v>
      </c>
      <c r="E1062" s="244">
        <v>2.2748394923516737</v>
      </c>
      <c r="F1062" s="358">
        <f>ROUND(MUNR[[#This Row],[Vt 2020]],2)</f>
        <v>2.27</v>
      </c>
      <c r="G1062" s="358">
        <v>2.5099999999999998</v>
      </c>
      <c r="H1062" s="367">
        <v>2.87</v>
      </c>
      <c r="I1062" s="364"/>
      <c r="J1062" s="238"/>
      <c r="K1062" s="238"/>
      <c r="L1062" s="238"/>
    </row>
    <row r="1063" spans="1:12" ht="12.75" x14ac:dyDescent="0.2">
      <c r="A1063" s="239" t="s">
        <v>1431</v>
      </c>
      <c r="B1063" s="243" t="s">
        <v>2753</v>
      </c>
      <c r="C1063" s="240">
        <v>0.3</v>
      </c>
      <c r="D1063" s="241">
        <v>0.80000001192092896</v>
      </c>
      <c r="E1063" s="244">
        <v>0.47940152986056278</v>
      </c>
      <c r="F1063" s="358">
        <f>ROUND(MUNR[[#This Row],[Vt 2020]],2)</f>
        <v>0.48</v>
      </c>
      <c r="G1063" s="358">
        <v>0.59</v>
      </c>
      <c r="H1063" s="367">
        <v>0.99</v>
      </c>
      <c r="I1063" s="364"/>
      <c r="J1063" s="238"/>
      <c r="K1063" s="238"/>
      <c r="L1063" s="238"/>
    </row>
    <row r="1064" spans="1:12" ht="12.75" x14ac:dyDescent="0.2">
      <c r="A1064" s="239" t="s">
        <v>1296</v>
      </c>
      <c r="B1064" s="239" t="s">
        <v>3112</v>
      </c>
      <c r="C1064" s="240">
        <v>0.3</v>
      </c>
      <c r="D1064" s="241">
        <v>0.80000001192092896</v>
      </c>
      <c r="E1064" s="242">
        <v>1.9545410523261364</v>
      </c>
      <c r="F1064" s="358">
        <f>ROUND(MUNR[[#This Row],[Vt 2020]],2)</f>
        <v>1.95</v>
      </c>
      <c r="G1064" s="358">
        <v>2</v>
      </c>
      <c r="H1064" s="367">
        <v>2.1</v>
      </c>
      <c r="I1064" s="364"/>
      <c r="J1064" s="238"/>
      <c r="K1064" s="238"/>
      <c r="L1064" s="238"/>
    </row>
    <row r="1065" spans="1:12" ht="12.75" x14ac:dyDescent="0.2">
      <c r="A1065" s="239" t="s">
        <v>751</v>
      </c>
      <c r="B1065" s="243" t="s">
        <v>2759</v>
      </c>
      <c r="C1065" s="240">
        <v>1.2</v>
      </c>
      <c r="D1065" s="241">
        <v>1.3999999761581421</v>
      </c>
      <c r="E1065" s="244">
        <v>5.5564196999224924</v>
      </c>
      <c r="F1065" s="358">
        <f>ROUND(MUNR[[#This Row],[Vt 2020]],2)</f>
        <v>5.56</v>
      </c>
      <c r="G1065" s="358">
        <v>8.0299999999999994</v>
      </c>
      <c r="H1065" s="367">
        <v>8.01</v>
      </c>
      <c r="I1065" s="364"/>
      <c r="J1065" s="238"/>
      <c r="K1065" s="238"/>
      <c r="L1065" s="238"/>
    </row>
    <row r="1066" spans="1:12" ht="12.75" x14ac:dyDescent="0.2">
      <c r="A1066" s="239" t="s">
        <v>1139</v>
      </c>
      <c r="B1066" s="239" t="s">
        <v>3176</v>
      </c>
      <c r="C1066" s="240">
        <v>1</v>
      </c>
      <c r="D1066" s="241">
        <v>1</v>
      </c>
      <c r="E1066" s="242">
        <v>0.81820928915310109</v>
      </c>
      <c r="F1066" s="358">
        <f>ROUND(MUNR[[#This Row],[Vt 2020]],2)</f>
        <v>0.82</v>
      </c>
      <c r="G1066" s="358">
        <v>1.34</v>
      </c>
      <c r="H1066" s="367">
        <v>1.5</v>
      </c>
      <c r="I1066" s="364"/>
      <c r="J1066" s="238"/>
      <c r="K1066" s="238"/>
      <c r="L1066" s="238"/>
    </row>
    <row r="1067" spans="1:12" ht="12.75" x14ac:dyDescent="0.2">
      <c r="A1067" s="239" t="s">
        <v>957</v>
      </c>
      <c r="B1067" s="239" t="s">
        <v>2188</v>
      </c>
      <c r="C1067" s="240">
        <v>2</v>
      </c>
      <c r="D1067" s="241">
        <v>2</v>
      </c>
      <c r="E1067" s="242">
        <v>9.97066411168454</v>
      </c>
      <c r="F1067" s="358">
        <f>ROUND(MUNR[[#This Row],[Vt 2020]],2)</f>
        <v>9.9700000000000006</v>
      </c>
      <c r="G1067" s="358">
        <v>13.28</v>
      </c>
      <c r="H1067" s="367">
        <v>16.34</v>
      </c>
      <c r="I1067" s="364"/>
      <c r="J1067" s="238"/>
      <c r="K1067" s="238"/>
      <c r="L1067" s="238"/>
    </row>
    <row r="1068" spans="1:12" ht="12.75" x14ac:dyDescent="0.2">
      <c r="A1068" s="239" t="s">
        <v>1419</v>
      </c>
      <c r="B1068" s="243" t="s">
        <v>2226</v>
      </c>
      <c r="C1068" s="240">
        <v>1.6</v>
      </c>
      <c r="D1068" s="241">
        <v>1.6000000238418579</v>
      </c>
      <c r="E1068" s="244">
        <v>9.2490164999721749</v>
      </c>
      <c r="F1068" s="358">
        <f>ROUND(MUNR[[#This Row],[Vt 2020]],2)</f>
        <v>9.25</v>
      </c>
      <c r="G1068" s="358">
        <v>10.46</v>
      </c>
      <c r="H1068" s="367">
        <v>12.98</v>
      </c>
      <c r="I1068" s="364"/>
      <c r="J1068" s="238"/>
      <c r="K1068" s="238"/>
      <c r="L1068" s="238"/>
    </row>
    <row r="1069" spans="1:12" ht="12.75" x14ac:dyDescent="0.2">
      <c r="A1069" s="239" t="s">
        <v>1179</v>
      </c>
      <c r="B1069" s="243" t="s">
        <v>2918</v>
      </c>
      <c r="C1069" s="240">
        <v>0.3</v>
      </c>
      <c r="D1069" s="241">
        <v>0.80000001192092896</v>
      </c>
      <c r="E1069" s="244">
        <v>2.2805437761079461</v>
      </c>
      <c r="F1069" s="358">
        <f>ROUND(MUNR[[#This Row],[Vt 2020]],2)</f>
        <v>2.2799999999999998</v>
      </c>
      <c r="G1069" s="358">
        <v>2.34</v>
      </c>
      <c r="H1069" s="367">
        <v>2.93</v>
      </c>
      <c r="I1069" s="364"/>
      <c r="J1069" s="238"/>
      <c r="K1069" s="238"/>
      <c r="L1069" s="238"/>
    </row>
    <row r="1070" spans="1:12" ht="12.75" x14ac:dyDescent="0.2">
      <c r="A1070" s="239" t="s">
        <v>1202</v>
      </c>
      <c r="B1070" s="243" t="s">
        <v>3158</v>
      </c>
      <c r="C1070" s="240">
        <v>0.3</v>
      </c>
      <c r="D1070" s="241">
        <v>0.80000001192092896</v>
      </c>
      <c r="E1070" s="244">
        <v>3.959510598906689</v>
      </c>
      <c r="F1070" s="358">
        <f>ROUND(MUNR[[#This Row],[Vt 2020]],2)</f>
        <v>3.96</v>
      </c>
      <c r="G1070" s="358">
        <v>4.55</v>
      </c>
      <c r="H1070" s="367">
        <v>4.7300000000000004</v>
      </c>
      <c r="I1070" s="364"/>
      <c r="J1070" s="238"/>
      <c r="K1070" s="238"/>
      <c r="L1070" s="238"/>
    </row>
    <row r="1071" spans="1:12" ht="12.75" x14ac:dyDescent="0.2">
      <c r="A1071" s="239" t="s">
        <v>1037</v>
      </c>
      <c r="B1071" s="239" t="s">
        <v>3054</v>
      </c>
      <c r="C1071" s="240">
        <v>1</v>
      </c>
      <c r="D1071" s="241">
        <v>1</v>
      </c>
      <c r="E1071" s="242">
        <v>3.2312566337198958</v>
      </c>
      <c r="F1071" s="358">
        <f>ROUND(MUNR[[#This Row],[Vt 2020]],2)</f>
        <v>3.23</v>
      </c>
      <c r="G1071" s="358">
        <v>3.44</v>
      </c>
      <c r="H1071" s="367">
        <v>4.1100000000000003</v>
      </c>
      <c r="I1071" s="364"/>
      <c r="J1071" s="238"/>
      <c r="K1071" s="238"/>
      <c r="L1071" s="238"/>
    </row>
    <row r="1072" spans="1:12" ht="12.75" x14ac:dyDescent="0.2">
      <c r="A1072" s="239" t="s">
        <v>1459</v>
      </c>
      <c r="B1072" s="239" t="s">
        <v>2594</v>
      </c>
      <c r="C1072" s="240">
        <v>1</v>
      </c>
      <c r="D1072" s="241">
        <v>1</v>
      </c>
      <c r="E1072" s="242">
        <v>6.0765590252644088</v>
      </c>
      <c r="F1072" s="358">
        <f>ROUND(MUNR[[#This Row],[Vt 2020]],2)</f>
        <v>6.08</v>
      </c>
      <c r="G1072" s="358">
        <v>6.43</v>
      </c>
      <c r="H1072" s="367">
        <v>7.5</v>
      </c>
      <c r="I1072" s="364"/>
      <c r="J1072" s="238"/>
      <c r="K1072" s="238"/>
      <c r="L1072" s="238"/>
    </row>
    <row r="1073" spans="1:12" ht="12.75" x14ac:dyDescent="0.2">
      <c r="A1073" s="239" t="s">
        <v>1457</v>
      </c>
      <c r="B1073" s="239" t="s">
        <v>2476</v>
      </c>
      <c r="C1073" s="240">
        <v>0.3</v>
      </c>
      <c r="D1073" s="241">
        <v>0.80000001192092896</v>
      </c>
      <c r="E1073" s="242">
        <v>3.6013776932655941</v>
      </c>
      <c r="F1073" s="358">
        <f>ROUND(MUNR[[#This Row],[Vt 2020]],2)</f>
        <v>3.6</v>
      </c>
      <c r="G1073" s="358">
        <v>7.37</v>
      </c>
      <c r="H1073" s="367">
        <v>8.59</v>
      </c>
      <c r="I1073" s="364"/>
      <c r="J1073" s="238"/>
      <c r="K1073" s="238"/>
      <c r="L1073" s="238"/>
    </row>
    <row r="1074" spans="1:12" ht="12.75" x14ac:dyDescent="0.2">
      <c r="A1074" s="239" t="s">
        <v>1170</v>
      </c>
      <c r="B1074" s="239" t="s">
        <v>2799</v>
      </c>
      <c r="C1074" s="240">
        <v>1.2</v>
      </c>
      <c r="D1074" s="241">
        <v>1.3999999761581421</v>
      </c>
      <c r="E1074" s="242">
        <v>4.3167120664148504</v>
      </c>
      <c r="F1074" s="358">
        <f>ROUND(MUNR[[#This Row],[Vt 2020]],2)</f>
        <v>4.32</v>
      </c>
      <c r="G1074" s="358">
        <v>5.39</v>
      </c>
      <c r="H1074" s="367">
        <v>6.87</v>
      </c>
      <c r="I1074" s="364"/>
      <c r="J1074" s="238"/>
      <c r="K1074" s="238"/>
      <c r="L1074" s="238"/>
    </row>
    <row r="1075" spans="1:12" ht="12.75" x14ac:dyDescent="0.2">
      <c r="A1075" s="239" t="s">
        <v>1336</v>
      </c>
      <c r="B1075" s="243" t="s">
        <v>2962</v>
      </c>
      <c r="C1075" s="240">
        <v>1</v>
      </c>
      <c r="D1075" s="241">
        <v>1</v>
      </c>
      <c r="E1075" s="244">
        <v>4.6463140460971646</v>
      </c>
      <c r="F1075" s="358">
        <f>ROUND(MUNR[[#This Row],[Vt 2020]],2)</f>
        <v>4.6500000000000004</v>
      </c>
      <c r="G1075" s="358">
        <v>4.59</v>
      </c>
      <c r="H1075" s="367">
        <v>6.07</v>
      </c>
      <c r="I1075" s="364"/>
      <c r="J1075" s="238"/>
      <c r="K1075" s="238"/>
      <c r="L1075" s="238"/>
    </row>
    <row r="1076" spans="1:12" ht="12.75" x14ac:dyDescent="0.2">
      <c r="A1076" s="239" t="s">
        <v>1298</v>
      </c>
      <c r="B1076" s="243" t="s">
        <v>2936</v>
      </c>
      <c r="C1076" s="240">
        <v>0.3</v>
      </c>
      <c r="D1076" s="241">
        <v>0.80000001192092896</v>
      </c>
      <c r="E1076" s="244">
        <v>4.470652500830492</v>
      </c>
      <c r="F1076" s="358">
        <f>ROUND(MUNR[[#This Row],[Vt 2020]],2)</f>
        <v>4.47</v>
      </c>
      <c r="G1076" s="358">
        <v>5.2</v>
      </c>
      <c r="H1076" s="367">
        <v>5.47</v>
      </c>
      <c r="I1076" s="364"/>
      <c r="J1076" s="238"/>
      <c r="K1076" s="238"/>
      <c r="L1076" s="238"/>
    </row>
    <row r="1077" spans="1:12" ht="12.75" x14ac:dyDescent="0.2">
      <c r="A1077" s="239" t="s">
        <v>1130</v>
      </c>
      <c r="B1077" s="239" t="s">
        <v>2344</v>
      </c>
      <c r="C1077" s="240">
        <v>0.3</v>
      </c>
      <c r="D1077" s="241">
        <v>0.80000001192092896</v>
      </c>
      <c r="E1077" s="242">
        <v>1.3677474400727085</v>
      </c>
      <c r="F1077" s="358">
        <f>ROUND(MUNR[[#This Row],[Vt 2020]],2)</f>
        <v>1.37</v>
      </c>
      <c r="G1077" s="358">
        <v>1.43</v>
      </c>
      <c r="H1077" s="367">
        <v>1.63</v>
      </c>
      <c r="I1077" s="364"/>
      <c r="J1077" s="238"/>
      <c r="K1077" s="238"/>
      <c r="L1077" s="238"/>
    </row>
    <row r="1078" spans="1:12" ht="12.75" x14ac:dyDescent="0.2">
      <c r="A1078" s="239" t="s">
        <v>1039</v>
      </c>
      <c r="B1078" s="243" t="s">
        <v>2950</v>
      </c>
      <c r="C1078" s="240">
        <v>1.2</v>
      </c>
      <c r="D1078" s="241">
        <v>1.3999999761581421</v>
      </c>
      <c r="E1078" s="244">
        <v>7.0501391442053754</v>
      </c>
      <c r="F1078" s="358">
        <f>ROUND(MUNR[[#This Row],[Vt 2020]],2)</f>
        <v>7.05</v>
      </c>
      <c r="G1078" s="358">
        <v>7.23</v>
      </c>
      <c r="H1078" s="367">
        <v>9.8000000000000007</v>
      </c>
      <c r="I1078" s="364"/>
      <c r="J1078" s="238"/>
      <c r="K1078" s="238"/>
      <c r="L1078" s="238"/>
    </row>
    <row r="1079" spans="1:12" ht="12.75" x14ac:dyDescent="0.2">
      <c r="A1079" s="239" t="s">
        <v>1343</v>
      </c>
      <c r="B1079" s="243" t="s">
        <v>2854</v>
      </c>
      <c r="C1079" s="240">
        <v>0.3</v>
      </c>
      <c r="D1079" s="241">
        <v>0.80000001192092896</v>
      </c>
      <c r="E1079" s="244">
        <v>4.401497130991646</v>
      </c>
      <c r="F1079" s="358">
        <f>ROUND(MUNR[[#This Row],[Vt 2020]],2)</f>
        <v>4.4000000000000004</v>
      </c>
      <c r="G1079" s="358">
        <v>4.87</v>
      </c>
      <c r="H1079" s="367">
        <v>5.7</v>
      </c>
      <c r="I1079" s="364"/>
      <c r="J1079" s="238"/>
      <c r="K1079" s="238"/>
      <c r="L1079" s="238"/>
    </row>
    <row r="1080" spans="1:12" ht="12.75" x14ac:dyDescent="0.2">
      <c r="A1080" s="239" t="s">
        <v>1031</v>
      </c>
      <c r="B1080" s="239" t="s">
        <v>2178</v>
      </c>
      <c r="C1080" s="240">
        <v>1</v>
      </c>
      <c r="D1080" s="241">
        <v>1</v>
      </c>
      <c r="E1080" s="242">
        <v>4.6211812983071736</v>
      </c>
      <c r="F1080" s="358">
        <f>ROUND(MUNR[[#This Row],[Vt 2020]],2)</f>
        <v>4.62</v>
      </c>
      <c r="G1080" s="358">
        <v>5.81</v>
      </c>
      <c r="H1080" s="367">
        <v>6.76</v>
      </c>
      <c r="I1080" s="364"/>
      <c r="J1080" s="238"/>
      <c r="K1080" s="238"/>
      <c r="L1080" s="238"/>
    </row>
    <row r="1081" spans="1:12" ht="12.75" x14ac:dyDescent="0.2">
      <c r="A1081" s="239" t="s">
        <v>1163</v>
      </c>
      <c r="B1081" s="243" t="s">
        <v>2355</v>
      </c>
      <c r="C1081" s="240">
        <v>0.3</v>
      </c>
      <c r="D1081" s="241">
        <v>0.80000001192092896</v>
      </c>
      <c r="E1081" s="244">
        <v>2.9638858328384154</v>
      </c>
      <c r="F1081" s="358">
        <f>ROUND(MUNR[[#This Row],[Vt 2020]],2)</f>
        <v>2.96</v>
      </c>
      <c r="G1081" s="358">
        <v>3.49</v>
      </c>
      <c r="H1081" s="367">
        <v>4.4800000000000004</v>
      </c>
      <c r="I1081" s="364"/>
      <c r="J1081" s="238"/>
      <c r="K1081" s="238"/>
      <c r="L1081" s="238"/>
    </row>
    <row r="1082" spans="1:12" ht="12.75" x14ac:dyDescent="0.2">
      <c r="A1082" s="239" t="s">
        <v>1107</v>
      </c>
      <c r="B1082" s="239" t="s">
        <v>2955</v>
      </c>
      <c r="C1082" s="240">
        <v>1.2</v>
      </c>
      <c r="D1082" s="241">
        <v>1.3999999761581421</v>
      </c>
      <c r="E1082" s="242">
        <v>7.0501391442053754</v>
      </c>
      <c r="F1082" s="358">
        <f>ROUND(MUNR[[#This Row],[Vt 2020]],2)</f>
        <v>7.05</v>
      </c>
      <c r="G1082" s="358">
        <v>7.23</v>
      </c>
      <c r="H1082" s="367">
        <v>9.8000000000000007</v>
      </c>
      <c r="I1082" s="364"/>
      <c r="J1082" s="238"/>
      <c r="K1082" s="238"/>
      <c r="L1082" s="238"/>
    </row>
    <row r="1083" spans="1:12" ht="12.75" x14ac:dyDescent="0.2">
      <c r="A1083" s="239" t="s">
        <v>1249</v>
      </c>
      <c r="B1083" s="243" t="s">
        <v>3126</v>
      </c>
      <c r="C1083" s="240">
        <v>0.3</v>
      </c>
      <c r="D1083" s="241">
        <v>0.80000001192092896</v>
      </c>
      <c r="E1083" s="244">
        <v>1.3091647495098744</v>
      </c>
      <c r="F1083" s="358">
        <f>ROUND(MUNR[[#This Row],[Vt 2020]],2)</f>
        <v>1.31</v>
      </c>
      <c r="G1083" s="358">
        <v>1.55</v>
      </c>
      <c r="H1083" s="367">
        <v>1.86</v>
      </c>
      <c r="I1083" s="364"/>
      <c r="J1083" s="238"/>
      <c r="K1083" s="238"/>
      <c r="L1083" s="238"/>
    </row>
    <row r="1084" spans="1:12" ht="12.75" x14ac:dyDescent="0.2">
      <c r="A1084" s="239" t="s">
        <v>1100</v>
      </c>
      <c r="B1084" s="243" t="s">
        <v>2179</v>
      </c>
      <c r="C1084" s="240">
        <v>1</v>
      </c>
      <c r="D1084" s="241">
        <v>1</v>
      </c>
      <c r="E1084" s="244">
        <v>4.6211812983071736</v>
      </c>
      <c r="F1084" s="358">
        <f>ROUND(MUNR[[#This Row],[Vt 2020]],2)</f>
        <v>4.62</v>
      </c>
      <c r="G1084" s="358">
        <v>5.81</v>
      </c>
      <c r="H1084" s="367">
        <v>6.76</v>
      </c>
      <c r="I1084" s="364"/>
      <c r="J1084" s="238"/>
      <c r="K1084" s="238"/>
      <c r="L1084" s="238"/>
    </row>
    <row r="1085" spans="1:12" ht="12.75" x14ac:dyDescent="0.2">
      <c r="A1085" s="239" t="s">
        <v>1378</v>
      </c>
      <c r="B1085" s="239" t="s">
        <v>2858</v>
      </c>
      <c r="C1085" s="240">
        <v>0.3</v>
      </c>
      <c r="D1085" s="241">
        <v>0.80000001192092896</v>
      </c>
      <c r="E1085" s="242">
        <v>4.401497130991646</v>
      </c>
      <c r="F1085" s="358">
        <f>ROUND(MUNR[[#This Row],[Vt 2020]],2)</f>
        <v>4.4000000000000004</v>
      </c>
      <c r="G1085" s="358">
        <v>4.87</v>
      </c>
      <c r="H1085" s="367">
        <v>5.7</v>
      </c>
      <c r="I1085" s="364"/>
      <c r="J1085" s="238"/>
      <c r="K1085" s="238"/>
      <c r="L1085" s="238"/>
    </row>
    <row r="1086" spans="1:12" ht="12.75" x14ac:dyDescent="0.2">
      <c r="A1086" s="239" t="s">
        <v>1371</v>
      </c>
      <c r="B1086" s="239" t="s">
        <v>2967</v>
      </c>
      <c r="C1086" s="240">
        <v>1</v>
      </c>
      <c r="D1086" s="241">
        <v>1</v>
      </c>
      <c r="E1086" s="242">
        <v>4.6463140460971646</v>
      </c>
      <c r="F1086" s="358">
        <f>ROUND(MUNR[[#This Row],[Vt 2020]],2)</f>
        <v>4.6500000000000004</v>
      </c>
      <c r="G1086" s="358">
        <v>4.59</v>
      </c>
      <c r="H1086" s="367">
        <v>6.07</v>
      </c>
      <c r="I1086" s="364"/>
      <c r="J1086" s="238"/>
      <c r="K1086" s="238"/>
      <c r="L1086" s="238"/>
    </row>
    <row r="1087" spans="1:12" ht="12.75" x14ac:dyDescent="0.2">
      <c r="A1087" s="239" t="s">
        <v>1404</v>
      </c>
      <c r="B1087" s="239" t="s">
        <v>2977</v>
      </c>
      <c r="C1087" s="240">
        <v>1</v>
      </c>
      <c r="D1087" s="241">
        <v>1</v>
      </c>
      <c r="E1087" s="242">
        <v>4.6463140460971646</v>
      </c>
      <c r="F1087" s="358">
        <f>ROUND(MUNR[[#This Row],[Vt 2020]],2)</f>
        <v>4.6500000000000004</v>
      </c>
      <c r="G1087" s="358">
        <v>4.59</v>
      </c>
      <c r="H1087" s="367">
        <v>6.07</v>
      </c>
      <c r="I1087" s="364"/>
      <c r="J1087" s="238"/>
      <c r="K1087" s="238"/>
      <c r="L1087" s="238"/>
    </row>
    <row r="1088" spans="1:12" ht="12.75" x14ac:dyDescent="0.2">
      <c r="A1088" s="239" t="s">
        <v>1009</v>
      </c>
      <c r="B1088" s="239" t="s">
        <v>2659</v>
      </c>
      <c r="C1088" s="240">
        <v>1</v>
      </c>
      <c r="D1088" s="241">
        <v>1</v>
      </c>
      <c r="E1088" s="242">
        <v>3.6991360397458246</v>
      </c>
      <c r="F1088" s="358">
        <f>ROUND(MUNR[[#This Row],[Vt 2020]],2)</f>
        <v>3.7</v>
      </c>
      <c r="G1088" s="358">
        <v>5.05</v>
      </c>
      <c r="H1088" s="367">
        <v>5.65</v>
      </c>
      <c r="I1088" s="364"/>
      <c r="J1088" s="238"/>
      <c r="K1088" s="238"/>
      <c r="L1088" s="238"/>
    </row>
    <row r="1089" spans="1:12" ht="12.75" x14ac:dyDescent="0.2">
      <c r="A1089" s="239" t="s">
        <v>1033</v>
      </c>
      <c r="B1089" s="239" t="s">
        <v>2272</v>
      </c>
      <c r="C1089" s="240">
        <v>0.3</v>
      </c>
      <c r="D1089" s="241">
        <v>0.80000001192092896</v>
      </c>
      <c r="E1089" s="242">
        <v>2.0165994168575359</v>
      </c>
      <c r="F1089" s="358">
        <f>ROUND(MUNR[[#This Row],[Vt 2020]],2)</f>
        <v>2.02</v>
      </c>
      <c r="G1089" s="358">
        <v>2.46</v>
      </c>
      <c r="H1089" s="367">
        <v>3.22</v>
      </c>
      <c r="I1089" s="364"/>
      <c r="J1089" s="238"/>
      <c r="K1089" s="238"/>
      <c r="L1089" s="238"/>
    </row>
    <row r="1090" spans="1:12" ht="12.75" x14ac:dyDescent="0.2">
      <c r="A1090" s="239" t="s">
        <v>1410</v>
      </c>
      <c r="B1090" s="243" t="s">
        <v>2526</v>
      </c>
      <c r="C1090" s="240">
        <v>0.3</v>
      </c>
      <c r="D1090" s="241">
        <v>0.80000001192092896</v>
      </c>
      <c r="E1090" s="244">
        <v>4.401497130991646</v>
      </c>
      <c r="F1090" s="358">
        <f>ROUND(MUNR[[#This Row],[Vt 2020]],2)</f>
        <v>4.4000000000000004</v>
      </c>
      <c r="G1090" s="358">
        <v>4.87</v>
      </c>
      <c r="H1090" s="367">
        <v>5.7</v>
      </c>
      <c r="I1090" s="369"/>
      <c r="J1090" s="238"/>
      <c r="K1090" s="238"/>
      <c r="L1090" s="238"/>
    </row>
    <row r="1091" spans="1:12" ht="12.75" x14ac:dyDescent="0.2">
      <c r="A1091" s="239" t="s">
        <v>1222</v>
      </c>
      <c r="B1091" s="239" t="s">
        <v>2526</v>
      </c>
      <c r="C1091" s="240">
        <v>1.6</v>
      </c>
      <c r="D1091" s="241">
        <v>1.6000000238418579</v>
      </c>
      <c r="E1091" s="242">
        <v>18.887491467493561</v>
      </c>
      <c r="F1091" s="358">
        <f>ROUND(MUNR[[#This Row],[Vt 2020]],2)</f>
        <v>18.89</v>
      </c>
      <c r="G1091" s="358">
        <v>22.71</v>
      </c>
      <c r="H1091" s="367">
        <v>28.13</v>
      </c>
      <c r="I1091" s="364"/>
      <c r="J1091" s="238"/>
      <c r="K1091" s="238"/>
      <c r="L1091" s="238"/>
    </row>
    <row r="1092" spans="1:12" ht="12.75" x14ac:dyDescent="0.2">
      <c r="A1092" s="239" t="s">
        <v>1385</v>
      </c>
      <c r="B1092" s="239" t="s">
        <v>2308</v>
      </c>
      <c r="C1092" s="240">
        <v>0.3</v>
      </c>
      <c r="D1092" s="241">
        <v>0.80000001192092896</v>
      </c>
      <c r="E1092" s="242">
        <v>0.50397845850245371</v>
      </c>
      <c r="F1092" s="358">
        <f>ROUND(MUNR[[#This Row],[Vt 2020]],2)</f>
        <v>0.5</v>
      </c>
      <c r="G1092" s="358">
        <v>0.56000000000000005</v>
      </c>
      <c r="H1092" s="367">
        <v>0.76</v>
      </c>
      <c r="I1092" s="364"/>
      <c r="J1092" s="238"/>
      <c r="K1092" s="238"/>
      <c r="L1092" s="238"/>
    </row>
    <row r="1093" spans="1:12" ht="12.75" x14ac:dyDescent="0.2">
      <c r="A1093" s="239" t="s">
        <v>933</v>
      </c>
      <c r="B1093" s="239" t="s">
        <v>2364</v>
      </c>
      <c r="C1093" s="240">
        <v>0.3</v>
      </c>
      <c r="D1093" s="241">
        <v>0.80000001192092896</v>
      </c>
      <c r="E1093" s="242">
        <v>3.6734230962593073</v>
      </c>
      <c r="F1093" s="358">
        <f>ROUND(MUNR[[#This Row],[Vt 2020]],2)</f>
        <v>3.67</v>
      </c>
      <c r="G1093" s="358">
        <v>4.21</v>
      </c>
      <c r="H1093" s="367">
        <v>4.4800000000000004</v>
      </c>
      <c r="I1093" s="369"/>
      <c r="J1093" s="238"/>
      <c r="K1093" s="238"/>
      <c r="L1093" s="238"/>
    </row>
    <row r="1094" spans="1:12" ht="12.75" x14ac:dyDescent="0.2">
      <c r="A1094" s="239" t="s">
        <v>1218</v>
      </c>
      <c r="B1094" s="239" t="s">
        <v>2364</v>
      </c>
      <c r="C1094" s="240">
        <v>0.3</v>
      </c>
      <c r="D1094" s="241">
        <v>0.80000001192092896</v>
      </c>
      <c r="E1094" s="242">
        <v>2.9638858328384154</v>
      </c>
      <c r="F1094" s="358">
        <f>ROUND(MUNR[[#This Row],[Vt 2020]],2)</f>
        <v>2.96</v>
      </c>
      <c r="G1094" s="358">
        <v>3.49</v>
      </c>
      <c r="H1094" s="367">
        <v>4.99</v>
      </c>
      <c r="I1094" s="364"/>
      <c r="J1094" s="238"/>
      <c r="K1094" s="238"/>
      <c r="L1094" s="238"/>
    </row>
    <row r="1095" spans="1:12" ht="12.75" x14ac:dyDescent="0.2">
      <c r="A1095" s="239" t="s">
        <v>997</v>
      </c>
      <c r="B1095" s="243" t="s">
        <v>2132</v>
      </c>
      <c r="C1095" s="240">
        <v>0.3</v>
      </c>
      <c r="D1095" s="241">
        <v>0.80000001192092896</v>
      </c>
      <c r="E1095" s="244">
        <v>1.7879831532416797</v>
      </c>
      <c r="F1095" s="358">
        <f>ROUND(MUNR[[#This Row],[Vt 2020]],2)</f>
        <v>1.79</v>
      </c>
      <c r="G1095" s="358">
        <v>1.69</v>
      </c>
      <c r="H1095" s="367">
        <v>2.19</v>
      </c>
      <c r="I1095" s="364"/>
      <c r="J1095" s="238"/>
      <c r="K1095" s="238"/>
      <c r="L1095" s="238"/>
    </row>
    <row r="1096" spans="1:12" ht="12.75" x14ac:dyDescent="0.2">
      <c r="A1096" s="239" t="s">
        <v>1261</v>
      </c>
      <c r="B1096" s="243" t="s">
        <v>2132</v>
      </c>
      <c r="C1096" s="240">
        <v>0.3</v>
      </c>
      <c r="D1096" s="241">
        <v>0.80000001192092896</v>
      </c>
      <c r="E1096" s="244">
        <v>0.46503782771360391</v>
      </c>
      <c r="F1096" s="358">
        <f>ROUND(MUNR[[#This Row],[Vt 2020]],2)</f>
        <v>0.47</v>
      </c>
      <c r="G1096" s="358">
        <v>0.84</v>
      </c>
      <c r="H1096" s="367">
        <v>1.37</v>
      </c>
      <c r="I1096" s="369"/>
      <c r="J1096" s="238"/>
      <c r="K1096" s="238"/>
      <c r="L1096" s="238"/>
    </row>
    <row r="1097" spans="1:12" ht="12.75" x14ac:dyDescent="0.2">
      <c r="A1097" s="239" t="s">
        <v>1386</v>
      </c>
      <c r="B1097" s="239" t="s">
        <v>2288</v>
      </c>
      <c r="C1097" s="240">
        <v>1.2</v>
      </c>
      <c r="D1097" s="241">
        <v>1.3999999761581421</v>
      </c>
      <c r="E1097" s="242">
        <v>18.985016957781884</v>
      </c>
      <c r="F1097" s="358">
        <f>ROUND(MUNR[[#This Row],[Vt 2020]],2)</f>
        <v>18.989999999999998</v>
      </c>
      <c r="G1097" s="358">
        <v>23.29</v>
      </c>
      <c r="H1097" s="367">
        <v>29.69</v>
      </c>
      <c r="I1097" s="364"/>
      <c r="J1097" s="238"/>
      <c r="K1097" s="238"/>
      <c r="L1097" s="238"/>
    </row>
    <row r="1098" spans="1:12" ht="12.75" x14ac:dyDescent="0.2">
      <c r="A1098" s="239" t="s">
        <v>1132</v>
      </c>
      <c r="B1098" s="243" t="s">
        <v>2647</v>
      </c>
      <c r="C1098" s="240">
        <v>0.3</v>
      </c>
      <c r="D1098" s="241">
        <v>0.80000001192092896</v>
      </c>
      <c r="E1098" s="244">
        <v>0.54678524540747719</v>
      </c>
      <c r="F1098" s="358">
        <f>ROUND(MUNR[[#This Row],[Vt 2020]],2)</f>
        <v>0.55000000000000004</v>
      </c>
      <c r="G1098" s="358">
        <v>0.64</v>
      </c>
      <c r="H1098" s="367">
        <v>0.82</v>
      </c>
      <c r="I1098" s="364"/>
      <c r="J1098" s="238"/>
      <c r="K1098" s="238"/>
      <c r="L1098" s="238"/>
    </row>
    <row r="1099" spans="1:12" ht="12.75" x14ac:dyDescent="0.2">
      <c r="A1099" s="239" t="s">
        <v>1340</v>
      </c>
      <c r="B1099" s="243" t="s">
        <v>2940</v>
      </c>
      <c r="C1099" s="240">
        <v>0.3</v>
      </c>
      <c r="D1099" s="241">
        <v>0.80000001192092896</v>
      </c>
      <c r="E1099" s="244">
        <v>4.470652500830492</v>
      </c>
      <c r="F1099" s="358">
        <f>ROUND(MUNR[[#This Row],[Vt 2020]],2)</f>
        <v>4.47</v>
      </c>
      <c r="G1099" s="358">
        <v>5.2</v>
      </c>
      <c r="H1099" s="367">
        <v>5.47</v>
      </c>
      <c r="I1099" s="364"/>
      <c r="J1099" s="238"/>
      <c r="K1099" s="238"/>
      <c r="L1099" s="238"/>
    </row>
    <row r="1100" spans="1:12" ht="12.75" x14ac:dyDescent="0.2">
      <c r="A1100" s="239" t="s">
        <v>1517</v>
      </c>
      <c r="B1100" s="243" t="s">
        <v>2406</v>
      </c>
      <c r="C1100" s="240">
        <v>0.3</v>
      </c>
      <c r="D1100" s="241">
        <v>0.80000001192092896</v>
      </c>
      <c r="E1100" s="244">
        <v>0.52965556004200653</v>
      </c>
      <c r="F1100" s="358">
        <f>ROUND(MUNR[[#This Row],[Vt 2020]],2)</f>
        <v>0.53</v>
      </c>
      <c r="G1100" s="358">
        <v>0.63</v>
      </c>
      <c r="H1100" s="367">
        <v>0.82</v>
      </c>
      <c r="I1100" s="364"/>
      <c r="J1100" s="238"/>
      <c r="K1100" s="238"/>
      <c r="L1100" s="238"/>
    </row>
    <row r="1101" spans="1:12" ht="12.75" x14ac:dyDescent="0.2">
      <c r="A1101" s="239" t="s">
        <v>1434</v>
      </c>
      <c r="B1101" s="243" t="s">
        <v>2958</v>
      </c>
      <c r="C1101" s="240">
        <v>1</v>
      </c>
      <c r="D1101" s="241">
        <v>1</v>
      </c>
      <c r="E1101" s="244">
        <v>4.6463140460971646</v>
      </c>
      <c r="F1101" s="358">
        <f>ROUND(MUNR[[#This Row],[Vt 2020]],2)</f>
        <v>4.6500000000000004</v>
      </c>
      <c r="G1101" s="358">
        <v>4.59</v>
      </c>
      <c r="H1101" s="367">
        <v>6.07</v>
      </c>
      <c r="I1101" s="364"/>
      <c r="J1101" s="238"/>
      <c r="K1101" s="238"/>
      <c r="L1101" s="238"/>
    </row>
    <row r="1102" spans="1:12" ht="12.75" x14ac:dyDescent="0.2">
      <c r="A1102" s="239" t="s">
        <v>1280</v>
      </c>
      <c r="B1102" s="239" t="s">
        <v>3053</v>
      </c>
      <c r="C1102" s="245">
        <v>0.1</v>
      </c>
      <c r="D1102" s="241">
        <v>0.80000001192092896</v>
      </c>
      <c r="E1102" s="242">
        <v>1.9469085577528569</v>
      </c>
      <c r="F1102" s="358">
        <f>ROUND(MUNR[[#This Row],[Vt 2020]],2)</f>
        <v>1.95</v>
      </c>
      <c r="G1102" s="358">
        <v>2.2400000000000002</v>
      </c>
      <c r="H1102" s="367">
        <v>2.69</v>
      </c>
      <c r="I1102" s="369"/>
      <c r="J1102" s="238"/>
      <c r="K1102" s="238"/>
      <c r="L1102" s="238"/>
    </row>
    <row r="1103" spans="1:12" ht="12.75" x14ac:dyDescent="0.2">
      <c r="A1103" s="239" t="s">
        <v>1105</v>
      </c>
      <c r="B1103" s="243" t="s">
        <v>3053</v>
      </c>
      <c r="C1103" s="240">
        <v>1</v>
      </c>
      <c r="D1103" s="241">
        <v>1</v>
      </c>
      <c r="E1103" s="244">
        <v>3.2312566337198958</v>
      </c>
      <c r="F1103" s="358">
        <f>ROUND(MUNR[[#This Row],[Vt 2020]],2)</f>
        <v>3.23</v>
      </c>
      <c r="G1103" s="358">
        <v>3.44</v>
      </c>
      <c r="H1103" s="367">
        <v>4.1100000000000003</v>
      </c>
      <c r="I1103" s="364"/>
      <c r="J1103" s="238"/>
      <c r="K1103" s="238"/>
      <c r="L1103" s="238"/>
    </row>
    <row r="1104" spans="1:12" ht="12.75" x14ac:dyDescent="0.2">
      <c r="A1104" s="239" t="s">
        <v>723</v>
      </c>
      <c r="B1104" s="239" t="s">
        <v>2200</v>
      </c>
      <c r="C1104" s="240">
        <v>1.6</v>
      </c>
      <c r="D1104" s="241">
        <v>1.6000000238418579</v>
      </c>
      <c r="E1104" s="242">
        <v>11.285563233208448</v>
      </c>
      <c r="F1104" s="358">
        <f>ROUND(MUNR[[#This Row],[Vt 2020]],2)</f>
        <v>11.29</v>
      </c>
      <c r="G1104" s="358">
        <v>13.79</v>
      </c>
      <c r="H1104" s="367">
        <v>18.28</v>
      </c>
      <c r="I1104" s="364"/>
      <c r="J1104" s="238"/>
      <c r="K1104" s="238"/>
      <c r="L1104" s="238"/>
    </row>
    <row r="1105" spans="1:12" ht="12.75" x14ac:dyDescent="0.2">
      <c r="A1105" s="239" t="s">
        <v>788</v>
      </c>
      <c r="B1105" s="243" t="s">
        <v>2258</v>
      </c>
      <c r="C1105" s="240">
        <v>2</v>
      </c>
      <c r="D1105" s="241">
        <v>2</v>
      </c>
      <c r="E1105" s="244">
        <v>8.7464110708445251</v>
      </c>
      <c r="F1105" s="358">
        <f>ROUND(MUNR[[#This Row],[Vt 2020]],2)</f>
        <v>8.75</v>
      </c>
      <c r="G1105" s="358">
        <v>10.73</v>
      </c>
      <c r="H1105" s="367">
        <v>13.89</v>
      </c>
      <c r="I1105" s="364"/>
      <c r="J1105" s="238"/>
      <c r="K1105" s="238"/>
      <c r="L1105" s="238"/>
    </row>
    <row r="1106" spans="1:12" ht="12.75" x14ac:dyDescent="0.2">
      <c r="A1106" s="239" t="s">
        <v>1195</v>
      </c>
      <c r="B1106" s="239" t="s">
        <v>3172</v>
      </c>
      <c r="C1106" s="240">
        <v>1</v>
      </c>
      <c r="D1106" s="241">
        <v>1</v>
      </c>
      <c r="E1106" s="242">
        <v>0.81820928915310109</v>
      </c>
      <c r="F1106" s="358">
        <f>ROUND(MUNR[[#This Row],[Vt 2020]],2)</f>
        <v>0.82</v>
      </c>
      <c r="G1106" s="358">
        <v>1.34</v>
      </c>
      <c r="H1106" s="367">
        <v>1.5</v>
      </c>
      <c r="I1106" s="364"/>
      <c r="J1106" s="238"/>
      <c r="K1106" s="238"/>
      <c r="L1106" s="238"/>
    </row>
    <row r="1107" spans="1:12" ht="12.75" x14ac:dyDescent="0.2">
      <c r="A1107" s="239" t="s">
        <v>1409</v>
      </c>
      <c r="B1107" s="243" t="s">
        <v>3181</v>
      </c>
      <c r="C1107" s="240">
        <v>1</v>
      </c>
      <c r="D1107" s="241">
        <v>1</v>
      </c>
      <c r="E1107" s="244">
        <v>8.4501052997836403</v>
      </c>
      <c r="F1107" s="358">
        <f>ROUND(MUNR[[#This Row],[Vt 2020]],2)</f>
        <v>8.4499999999999993</v>
      </c>
      <c r="G1107" s="358">
        <v>8.26</v>
      </c>
      <c r="H1107" s="367">
        <v>9.83</v>
      </c>
      <c r="I1107" s="364"/>
      <c r="J1107" s="238"/>
      <c r="K1107" s="238"/>
      <c r="L1107" s="238"/>
    </row>
    <row r="1108" spans="1:12" ht="12.75" x14ac:dyDescent="0.2">
      <c r="A1108" s="239" t="s">
        <v>1445</v>
      </c>
      <c r="B1108" s="239" t="s">
        <v>2225</v>
      </c>
      <c r="C1108" s="240">
        <v>1.6</v>
      </c>
      <c r="D1108" s="241">
        <v>1.6000000238418579</v>
      </c>
      <c r="E1108" s="242">
        <v>9.2490164999721749</v>
      </c>
      <c r="F1108" s="358">
        <f>ROUND(MUNR[[#This Row],[Vt 2020]],2)</f>
        <v>9.25</v>
      </c>
      <c r="G1108" s="358">
        <v>10.46</v>
      </c>
      <c r="H1108" s="367">
        <v>12.98</v>
      </c>
      <c r="I1108" s="364"/>
      <c r="J1108" s="238"/>
      <c r="K1108" s="238"/>
      <c r="L1108" s="238"/>
    </row>
    <row r="1109" spans="1:12" ht="12.75" x14ac:dyDescent="0.2">
      <c r="A1109" s="239" t="s">
        <v>1489</v>
      </c>
      <c r="B1109" s="243" t="s">
        <v>2447</v>
      </c>
      <c r="C1109" s="240">
        <v>0.3</v>
      </c>
      <c r="D1109" s="241">
        <v>0.80000001192092896</v>
      </c>
      <c r="E1109" s="244">
        <v>1.5247026595822426</v>
      </c>
      <c r="F1109" s="358">
        <f>ROUND(MUNR[[#This Row],[Vt 2020]],2)</f>
        <v>1.52</v>
      </c>
      <c r="G1109" s="358">
        <v>1.73</v>
      </c>
      <c r="H1109" s="367">
        <v>1.88</v>
      </c>
      <c r="I1109" s="364"/>
      <c r="J1109" s="238"/>
      <c r="K1109" s="238"/>
      <c r="L1109" s="238"/>
    </row>
    <row r="1110" spans="1:12" ht="12.75" x14ac:dyDescent="0.2">
      <c r="A1110" s="239" t="s">
        <v>887</v>
      </c>
      <c r="B1110" s="239" t="s">
        <v>2805</v>
      </c>
      <c r="C1110" s="240">
        <v>1.2</v>
      </c>
      <c r="D1110" s="241">
        <v>1.3999999761581421</v>
      </c>
      <c r="E1110" s="242">
        <v>0.93724619149325339</v>
      </c>
      <c r="F1110" s="358">
        <f>ROUND(MUNR[[#This Row],[Vt 2020]],2)</f>
        <v>0.94</v>
      </c>
      <c r="G1110" s="358">
        <v>1.1200000000000001</v>
      </c>
      <c r="H1110" s="367">
        <v>1.29</v>
      </c>
      <c r="I1110" s="364"/>
      <c r="J1110" s="238"/>
      <c r="K1110" s="238"/>
      <c r="L1110" s="238"/>
    </row>
    <row r="1111" spans="1:12" ht="12.75" x14ac:dyDescent="0.2">
      <c r="A1111" s="239" t="s">
        <v>1375</v>
      </c>
      <c r="B1111" s="243" t="s">
        <v>2930</v>
      </c>
      <c r="C1111" s="240">
        <v>0.3</v>
      </c>
      <c r="D1111" s="241">
        <v>0.80000001192092896</v>
      </c>
      <c r="E1111" s="244">
        <v>4.470652500830492</v>
      </c>
      <c r="F1111" s="358">
        <f>ROUND(MUNR[[#This Row],[Vt 2020]],2)</f>
        <v>4.47</v>
      </c>
      <c r="G1111" s="358">
        <v>5.2</v>
      </c>
      <c r="H1111" s="367">
        <v>5.47</v>
      </c>
      <c r="I1111" s="364"/>
      <c r="J1111" s="238"/>
      <c r="K1111" s="238"/>
      <c r="L1111" s="238"/>
    </row>
    <row r="1112" spans="1:12" ht="12.75" x14ac:dyDescent="0.2">
      <c r="A1112" s="239" t="s">
        <v>1098</v>
      </c>
      <c r="B1112" s="239" t="s">
        <v>2314</v>
      </c>
      <c r="C1112" s="240">
        <v>1.6</v>
      </c>
      <c r="D1112" s="241">
        <v>1.6000000238418579</v>
      </c>
      <c r="E1112" s="242">
        <v>4.9572649756166287</v>
      </c>
      <c r="F1112" s="358">
        <f>ROUND(MUNR[[#This Row],[Vt 2020]],2)</f>
        <v>4.96</v>
      </c>
      <c r="G1112" s="358">
        <v>5.08</v>
      </c>
      <c r="H1112" s="367">
        <v>6.19</v>
      </c>
      <c r="I1112" s="364"/>
      <c r="J1112" s="238"/>
      <c r="K1112" s="238"/>
      <c r="L1112" s="238"/>
    </row>
    <row r="1113" spans="1:12" ht="12.75" x14ac:dyDescent="0.2">
      <c r="A1113" s="239" t="s">
        <v>1324</v>
      </c>
      <c r="B1113" s="243" t="s">
        <v>3146</v>
      </c>
      <c r="C1113" s="245">
        <v>0.1</v>
      </c>
      <c r="D1113" s="241">
        <v>0.80000001192092896</v>
      </c>
      <c r="E1113" s="244">
        <v>1.9469085577528569</v>
      </c>
      <c r="F1113" s="358">
        <f>ROUND(MUNR[[#This Row],[Vt 2020]],2)</f>
        <v>1.95</v>
      </c>
      <c r="G1113" s="358">
        <v>2.2400000000000002</v>
      </c>
      <c r="H1113" s="367">
        <v>2.69</v>
      </c>
      <c r="I1113" s="364"/>
      <c r="J1113" s="238"/>
      <c r="K1113" s="238"/>
      <c r="L1113" s="238"/>
    </row>
    <row r="1114" spans="1:12" ht="12.75" x14ac:dyDescent="0.2">
      <c r="A1114" s="239" t="s">
        <v>1475</v>
      </c>
      <c r="B1114" s="243" t="s">
        <v>2485</v>
      </c>
      <c r="C1114" s="240">
        <v>0.3</v>
      </c>
      <c r="D1114" s="241">
        <v>0.80000001192092896</v>
      </c>
      <c r="E1114" s="244">
        <v>3.6013776932655941</v>
      </c>
      <c r="F1114" s="358">
        <f>ROUND(MUNR[[#This Row],[Vt 2020]],2)</f>
        <v>3.6</v>
      </c>
      <c r="G1114" s="358">
        <v>7.37</v>
      </c>
      <c r="H1114" s="367">
        <v>8.59</v>
      </c>
      <c r="I1114" s="364"/>
      <c r="J1114" s="238"/>
      <c r="K1114" s="238"/>
      <c r="L1114" s="238"/>
    </row>
    <row r="1115" spans="1:12" ht="12.75" x14ac:dyDescent="0.2">
      <c r="A1115" s="239" t="s">
        <v>1267</v>
      </c>
      <c r="B1115" s="239" t="s">
        <v>2362</v>
      </c>
      <c r="C1115" s="240">
        <v>0.3</v>
      </c>
      <c r="D1115" s="241">
        <v>0.80000001192092896</v>
      </c>
      <c r="E1115" s="242">
        <v>2.9638858328384154</v>
      </c>
      <c r="F1115" s="358">
        <f>ROUND(MUNR[[#This Row],[Vt 2020]],2)</f>
        <v>2.96</v>
      </c>
      <c r="G1115" s="358">
        <v>3.49</v>
      </c>
      <c r="H1115" s="367">
        <v>4.4800000000000004</v>
      </c>
      <c r="I1115" s="364"/>
      <c r="J1115" s="238"/>
      <c r="K1115" s="238"/>
      <c r="L1115" s="238"/>
    </row>
    <row r="1116" spans="1:12" ht="12.75" x14ac:dyDescent="0.2">
      <c r="A1116" s="239" t="s">
        <v>1069</v>
      </c>
      <c r="B1116" s="243" t="s">
        <v>2865</v>
      </c>
      <c r="C1116" s="240">
        <v>1</v>
      </c>
      <c r="D1116" s="241">
        <v>0.80000001192092896</v>
      </c>
      <c r="E1116" s="244">
        <v>1.930899164067617</v>
      </c>
      <c r="F1116" s="358">
        <f>ROUND(MUNR[[#This Row],[Vt 2020]],2)</f>
        <v>1.93</v>
      </c>
      <c r="G1116" s="358">
        <v>2.09</v>
      </c>
      <c r="H1116" s="367">
        <v>2.23</v>
      </c>
      <c r="I1116" s="364"/>
      <c r="J1116" s="238"/>
      <c r="K1116" s="238"/>
      <c r="L1116" s="238"/>
    </row>
    <row r="1117" spans="1:12" ht="12.75" x14ac:dyDescent="0.2">
      <c r="A1117" s="239" t="s">
        <v>1490</v>
      </c>
      <c r="B1117" s="239" t="s">
        <v>2472</v>
      </c>
      <c r="C1117" s="240">
        <v>0.3</v>
      </c>
      <c r="D1117" s="241">
        <v>0.80000001192092896</v>
      </c>
      <c r="E1117" s="242">
        <v>3.6013776932655941</v>
      </c>
      <c r="F1117" s="358">
        <f>ROUND(MUNR[[#This Row],[Vt 2020]],2)</f>
        <v>3.6</v>
      </c>
      <c r="G1117" s="358">
        <v>7.37</v>
      </c>
      <c r="H1117" s="367">
        <v>8.59</v>
      </c>
      <c r="I1117" s="364"/>
      <c r="J1117" s="238"/>
      <c r="K1117" s="238"/>
      <c r="L1117" s="238"/>
    </row>
    <row r="1118" spans="1:12" ht="12.75" x14ac:dyDescent="0.2">
      <c r="A1118" s="239" t="s">
        <v>1188</v>
      </c>
      <c r="B1118" s="243" t="s">
        <v>2349</v>
      </c>
      <c r="C1118" s="240">
        <v>0.3</v>
      </c>
      <c r="D1118" s="241">
        <v>0.80000001192092896</v>
      </c>
      <c r="E1118" s="244">
        <v>1.3677474400727085</v>
      </c>
      <c r="F1118" s="358">
        <f>ROUND(MUNR[[#This Row],[Vt 2020]],2)</f>
        <v>1.37</v>
      </c>
      <c r="G1118" s="358">
        <v>1.43</v>
      </c>
      <c r="H1118" s="367">
        <v>1.63</v>
      </c>
      <c r="I1118" s="364"/>
      <c r="J1118" s="238"/>
      <c r="K1118" s="238"/>
      <c r="L1118" s="238"/>
    </row>
    <row r="1119" spans="1:12" ht="12.75" x14ac:dyDescent="0.2">
      <c r="A1119" s="239" t="s">
        <v>839</v>
      </c>
      <c r="B1119" s="243" t="s">
        <v>2573</v>
      </c>
      <c r="C1119" s="240">
        <v>0.3</v>
      </c>
      <c r="D1119" s="241">
        <v>0.80000001192092896</v>
      </c>
      <c r="E1119" s="244">
        <v>5.6395117928218559</v>
      </c>
      <c r="F1119" s="358">
        <f>ROUND(MUNR[[#This Row],[Vt 2020]],2)</f>
        <v>5.64</v>
      </c>
      <c r="G1119" s="358">
        <v>5.15</v>
      </c>
      <c r="H1119" s="367">
        <v>5.75</v>
      </c>
      <c r="I1119" s="364"/>
      <c r="J1119" s="238"/>
      <c r="K1119" s="238"/>
      <c r="L1119" s="238"/>
    </row>
    <row r="1120" spans="1:12" ht="12.75" x14ac:dyDescent="0.2">
      <c r="A1120" s="239" t="s">
        <v>812</v>
      </c>
      <c r="B1120" s="239" t="s">
        <v>2196</v>
      </c>
      <c r="C1120" s="240">
        <v>1.6</v>
      </c>
      <c r="D1120" s="241">
        <v>1.6000000238418579</v>
      </c>
      <c r="E1120" s="242">
        <v>11.285563233208448</v>
      </c>
      <c r="F1120" s="358">
        <f>ROUND(MUNR[[#This Row],[Vt 2020]],2)</f>
        <v>11.29</v>
      </c>
      <c r="G1120" s="358">
        <v>13.79</v>
      </c>
      <c r="H1120" s="367">
        <v>18.28</v>
      </c>
      <c r="I1120" s="364"/>
      <c r="J1120" s="238"/>
      <c r="K1120" s="238"/>
      <c r="L1120" s="238"/>
    </row>
    <row r="1121" spans="1:12" ht="12.75" x14ac:dyDescent="0.2">
      <c r="A1121" s="239" t="s">
        <v>1270</v>
      </c>
      <c r="B1121" s="243" t="s">
        <v>2523</v>
      </c>
      <c r="C1121" s="240">
        <v>1.6</v>
      </c>
      <c r="D1121" s="241">
        <v>1.6000000238418579</v>
      </c>
      <c r="E1121" s="244">
        <v>18.887491467493561</v>
      </c>
      <c r="F1121" s="358">
        <f>ROUND(MUNR[[#This Row],[Vt 2020]],2)</f>
        <v>18.89</v>
      </c>
      <c r="G1121" s="358">
        <v>22.71</v>
      </c>
      <c r="H1121" s="367">
        <v>28.13</v>
      </c>
      <c r="I1121" s="364"/>
      <c r="J1121" s="238"/>
      <c r="K1121" s="238"/>
      <c r="L1121" s="238"/>
    </row>
    <row r="1122" spans="1:12" ht="12.75" x14ac:dyDescent="0.2">
      <c r="A1122" s="239" t="s">
        <v>1458</v>
      </c>
      <c r="B1122" s="243" t="s">
        <v>2978</v>
      </c>
      <c r="C1122" s="240">
        <v>1</v>
      </c>
      <c r="D1122" s="241">
        <v>1</v>
      </c>
      <c r="E1122" s="244">
        <v>4.6463140460971646</v>
      </c>
      <c r="F1122" s="358">
        <f>ROUND(MUNR[[#This Row],[Vt 2020]],2)</f>
        <v>4.6500000000000004</v>
      </c>
      <c r="G1122" s="358">
        <v>4.59</v>
      </c>
      <c r="H1122" s="367">
        <v>6.07</v>
      </c>
      <c r="I1122" s="364"/>
      <c r="J1122" s="238"/>
      <c r="K1122" s="238"/>
      <c r="L1122" s="238"/>
    </row>
    <row r="1123" spans="1:12" ht="12.75" x14ac:dyDescent="0.2">
      <c r="A1123" s="239" t="s">
        <v>1064</v>
      </c>
      <c r="B1123" s="243" t="s">
        <v>2812</v>
      </c>
      <c r="C1123" s="240">
        <v>0.3</v>
      </c>
      <c r="D1123" s="241">
        <v>0.80000001192092896</v>
      </c>
      <c r="E1123" s="244">
        <v>2.7708763150235121</v>
      </c>
      <c r="F1123" s="358">
        <f>ROUND(MUNR[[#This Row],[Vt 2020]],2)</f>
        <v>2.77</v>
      </c>
      <c r="G1123" s="358">
        <v>2.72</v>
      </c>
      <c r="H1123" s="367">
        <v>2.92</v>
      </c>
      <c r="I1123" s="364"/>
      <c r="J1123" s="238"/>
      <c r="K1123" s="238"/>
      <c r="L1123" s="238"/>
    </row>
    <row r="1124" spans="1:12" ht="12.75" x14ac:dyDescent="0.2">
      <c r="A1124" s="239" t="s">
        <v>1418</v>
      </c>
      <c r="B1124" s="239" t="s">
        <v>2286</v>
      </c>
      <c r="C1124" s="240">
        <v>1.2</v>
      </c>
      <c r="D1124" s="241">
        <v>1.3999999761581421</v>
      </c>
      <c r="E1124" s="242">
        <v>18.985016957781884</v>
      </c>
      <c r="F1124" s="358">
        <f>ROUND(MUNR[[#This Row],[Vt 2020]],2)</f>
        <v>18.989999999999998</v>
      </c>
      <c r="G1124" s="358">
        <v>23.29</v>
      </c>
      <c r="H1124" s="367">
        <v>29.69</v>
      </c>
      <c r="I1124" s="364"/>
      <c r="J1124" s="238"/>
      <c r="K1124" s="238"/>
      <c r="L1124" s="238"/>
    </row>
    <row r="1125" spans="1:12" ht="12.75" x14ac:dyDescent="0.2">
      <c r="A1125" s="239" t="s">
        <v>1477</v>
      </c>
      <c r="B1125" s="239" t="s">
        <v>2604</v>
      </c>
      <c r="C1125" s="240">
        <v>1</v>
      </c>
      <c r="D1125" s="241">
        <v>1</v>
      </c>
      <c r="E1125" s="242">
        <v>6.0765590252644088</v>
      </c>
      <c r="F1125" s="358">
        <f>ROUND(MUNR[[#This Row],[Vt 2020]],2)</f>
        <v>6.08</v>
      </c>
      <c r="G1125" s="358">
        <v>6.43</v>
      </c>
      <c r="H1125" s="367">
        <v>7.5</v>
      </c>
      <c r="I1125" s="364"/>
      <c r="J1125" s="238"/>
      <c r="K1125" s="238"/>
      <c r="L1125" s="238"/>
    </row>
    <row r="1126" spans="1:12" ht="12.75" x14ac:dyDescent="0.2">
      <c r="A1126" s="239" t="s">
        <v>1091</v>
      </c>
      <c r="B1126" s="243" t="s">
        <v>2323</v>
      </c>
      <c r="C1126" s="240">
        <v>1</v>
      </c>
      <c r="D1126" s="241">
        <v>1</v>
      </c>
      <c r="E1126" s="244">
        <v>0.58701222602356495</v>
      </c>
      <c r="F1126" s="358">
        <f>ROUND(MUNR[[#This Row],[Vt 2020]],2)</f>
        <v>0.59</v>
      </c>
      <c r="G1126" s="358">
        <v>0.66</v>
      </c>
      <c r="H1126" s="367">
        <v>0.95</v>
      </c>
      <c r="I1126" s="364"/>
      <c r="J1126" s="238"/>
      <c r="K1126" s="238"/>
      <c r="L1126" s="238"/>
    </row>
    <row r="1127" spans="1:12" ht="12.75" x14ac:dyDescent="0.2">
      <c r="A1127" s="239" t="s">
        <v>1502</v>
      </c>
      <c r="B1127" s="239" t="s">
        <v>2448</v>
      </c>
      <c r="C1127" s="240">
        <v>0.3</v>
      </c>
      <c r="D1127" s="241">
        <v>0.80000001192092896</v>
      </c>
      <c r="E1127" s="242">
        <v>1.5247026595822426</v>
      </c>
      <c r="F1127" s="358">
        <f>ROUND(MUNR[[#This Row],[Vt 2020]],2)</f>
        <v>1.52</v>
      </c>
      <c r="G1127" s="358">
        <v>1.73</v>
      </c>
      <c r="H1127" s="367">
        <v>1.88</v>
      </c>
      <c r="I1127" s="364"/>
      <c r="J1127" s="238"/>
      <c r="K1127" s="238"/>
      <c r="L1127" s="238"/>
    </row>
    <row r="1128" spans="1:12" ht="12.75" x14ac:dyDescent="0.2">
      <c r="A1128" s="239" t="s">
        <v>1010</v>
      </c>
      <c r="B1128" s="243" t="s">
        <v>2466</v>
      </c>
      <c r="C1128" s="240">
        <v>0.3</v>
      </c>
      <c r="D1128" s="241">
        <v>0.80000001192092896</v>
      </c>
      <c r="E1128" s="244">
        <v>3.6734230962593073</v>
      </c>
      <c r="F1128" s="358">
        <f>ROUND(MUNR[[#This Row],[Vt 2020]],2)</f>
        <v>3.67</v>
      </c>
      <c r="G1128" s="358">
        <v>4.21</v>
      </c>
      <c r="H1128" s="367">
        <v>4.99</v>
      </c>
      <c r="I1128" s="364"/>
      <c r="J1128" s="238"/>
      <c r="K1128" s="238"/>
      <c r="L1128" s="238"/>
    </row>
    <row r="1129" spans="1:12" ht="12.75" x14ac:dyDescent="0.2">
      <c r="A1129" s="239" t="s">
        <v>1373</v>
      </c>
      <c r="B1129" s="239" t="s">
        <v>3008</v>
      </c>
      <c r="C1129" s="240">
        <v>1.2</v>
      </c>
      <c r="D1129" s="241">
        <v>1.3999999761581421</v>
      </c>
      <c r="E1129" s="242">
        <v>4.5863066068779936</v>
      </c>
      <c r="F1129" s="358">
        <f>ROUND(MUNR[[#This Row],[Vt 2020]],2)</f>
        <v>4.59</v>
      </c>
      <c r="G1129" s="358">
        <v>4.7699999999999996</v>
      </c>
      <c r="H1129" s="367">
        <v>5.34</v>
      </c>
      <c r="I1129" s="364"/>
      <c r="J1129" s="238"/>
      <c r="K1129" s="238"/>
      <c r="L1129" s="238"/>
    </row>
    <row r="1130" spans="1:12" ht="12.75" x14ac:dyDescent="0.2">
      <c r="A1130" s="239" t="s">
        <v>1252</v>
      </c>
      <c r="B1130" s="243" t="s">
        <v>3156</v>
      </c>
      <c r="C1130" s="240">
        <v>0.3</v>
      </c>
      <c r="D1130" s="241">
        <v>0.80000001192092896</v>
      </c>
      <c r="E1130" s="244">
        <v>3.959510598906689</v>
      </c>
      <c r="F1130" s="358">
        <f>ROUND(MUNR[[#This Row],[Vt 2020]],2)</f>
        <v>3.96</v>
      </c>
      <c r="G1130" s="358">
        <v>4.55</v>
      </c>
      <c r="H1130" s="367">
        <v>4.7300000000000004</v>
      </c>
      <c r="I1130" s="364"/>
      <c r="J1130" s="238"/>
      <c r="K1130" s="238"/>
      <c r="L1130" s="238"/>
    </row>
    <row r="1131" spans="1:12" ht="12.75" x14ac:dyDescent="0.2">
      <c r="A1131" s="239" t="s">
        <v>1538</v>
      </c>
      <c r="B1131" s="243" t="s">
        <v>2553</v>
      </c>
      <c r="C1131" s="240">
        <v>0.3</v>
      </c>
      <c r="D1131" s="241">
        <v>0.80000001192092896</v>
      </c>
      <c r="E1131" s="244">
        <v>0.1716236823885747</v>
      </c>
      <c r="F1131" s="358">
        <f>ROUND(MUNR[[#This Row],[Vt 2020]],2)</f>
        <v>0.17</v>
      </c>
      <c r="G1131" s="358">
        <v>0.2</v>
      </c>
      <c r="H1131" s="367">
        <v>0.26</v>
      </c>
      <c r="I1131" s="364"/>
      <c r="J1131" s="238"/>
      <c r="K1131" s="238"/>
      <c r="L1131" s="238"/>
    </row>
    <row r="1132" spans="1:12" ht="12.75" x14ac:dyDescent="0.2">
      <c r="A1132" s="239" t="s">
        <v>1512</v>
      </c>
      <c r="B1132" s="239" t="s">
        <v>2444</v>
      </c>
      <c r="C1132" s="240">
        <v>0.3</v>
      </c>
      <c r="D1132" s="241">
        <v>0.80000001192092896</v>
      </c>
      <c r="E1132" s="242">
        <v>1.5247026595822426</v>
      </c>
      <c r="F1132" s="358">
        <f>ROUND(MUNR[[#This Row],[Vt 2020]],2)</f>
        <v>1.52</v>
      </c>
      <c r="G1132" s="358">
        <v>1.73</v>
      </c>
      <c r="H1132" s="367">
        <v>1.88</v>
      </c>
      <c r="I1132" s="364"/>
      <c r="J1132" s="238"/>
      <c r="K1132" s="238"/>
      <c r="L1132" s="238"/>
    </row>
    <row r="1133" spans="1:12" ht="12.75" x14ac:dyDescent="0.2">
      <c r="A1133" s="239" t="s">
        <v>1406</v>
      </c>
      <c r="B1133" s="243" t="s">
        <v>3016</v>
      </c>
      <c r="C1133" s="240">
        <v>1.2</v>
      </c>
      <c r="D1133" s="241">
        <v>1.3999999761581421</v>
      </c>
      <c r="E1133" s="244">
        <v>4.5863066068779936</v>
      </c>
      <c r="F1133" s="358">
        <f>ROUND(MUNR[[#This Row],[Vt 2020]],2)</f>
        <v>4.59</v>
      </c>
      <c r="G1133" s="358">
        <v>4.7699999999999996</v>
      </c>
      <c r="H1133" s="367">
        <v>5.34</v>
      </c>
      <c r="I1133" s="364"/>
      <c r="J1133" s="238"/>
      <c r="K1133" s="238"/>
      <c r="L1133" s="238"/>
    </row>
    <row r="1134" spans="1:12" ht="12.75" x14ac:dyDescent="0.2">
      <c r="A1134" s="239" t="s">
        <v>1466</v>
      </c>
      <c r="B1134" s="243" t="s">
        <v>2232</v>
      </c>
      <c r="C1134" s="240">
        <v>1.6</v>
      </c>
      <c r="D1134" s="241">
        <v>1.6000000238418579</v>
      </c>
      <c r="E1134" s="244">
        <v>9.2490164999721749</v>
      </c>
      <c r="F1134" s="358">
        <f>ROUND(MUNR[[#This Row],[Vt 2020]],2)</f>
        <v>9.25</v>
      </c>
      <c r="G1134" s="358">
        <v>10.46</v>
      </c>
      <c r="H1134" s="367">
        <v>12.98</v>
      </c>
      <c r="I1134" s="364"/>
      <c r="J1134" s="238"/>
      <c r="K1134" s="238"/>
      <c r="L1134" s="238"/>
    </row>
    <row r="1135" spans="1:12" ht="12.75" x14ac:dyDescent="0.2">
      <c r="A1135" s="239" t="s">
        <v>896</v>
      </c>
      <c r="B1135" s="239" t="s">
        <v>2202</v>
      </c>
      <c r="C1135" s="240">
        <v>1.6</v>
      </c>
      <c r="D1135" s="241">
        <v>1.6000000238418579</v>
      </c>
      <c r="E1135" s="242">
        <v>11.285563233208448</v>
      </c>
      <c r="F1135" s="358">
        <f>ROUND(MUNR[[#This Row],[Vt 2020]],2)</f>
        <v>11.29</v>
      </c>
      <c r="G1135" s="358">
        <v>13.79</v>
      </c>
      <c r="H1135" s="367">
        <v>18.28</v>
      </c>
      <c r="I1135" s="364"/>
      <c r="J1135" s="238"/>
      <c r="K1135" s="238"/>
      <c r="L1135" s="238"/>
    </row>
    <row r="1136" spans="1:12" ht="12.75" x14ac:dyDescent="0.2">
      <c r="A1136" s="239" t="s">
        <v>1136</v>
      </c>
      <c r="B1136" s="243" t="s">
        <v>2863</v>
      </c>
      <c r="C1136" s="240">
        <v>0.3</v>
      </c>
      <c r="D1136" s="241">
        <v>0.80000001192092896</v>
      </c>
      <c r="E1136" s="244">
        <v>1.930899164067617</v>
      </c>
      <c r="F1136" s="358">
        <f>ROUND(MUNR[[#This Row],[Vt 2020]],2)</f>
        <v>1.93</v>
      </c>
      <c r="G1136" s="358">
        <v>2.09</v>
      </c>
      <c r="H1136" s="367">
        <v>2.23</v>
      </c>
      <c r="I1136" s="364"/>
      <c r="J1136" s="238"/>
      <c r="K1136" s="238"/>
      <c r="L1136" s="238"/>
    </row>
    <row r="1137" spans="1:12" ht="12.75" x14ac:dyDescent="0.2">
      <c r="A1137" s="239" t="s">
        <v>1520</v>
      </c>
      <c r="B1137" s="243" t="s">
        <v>2449</v>
      </c>
      <c r="C1137" s="240">
        <v>0.3</v>
      </c>
      <c r="D1137" s="241">
        <v>0.80000001192092896</v>
      </c>
      <c r="E1137" s="244">
        <v>1.5247026595822426</v>
      </c>
      <c r="F1137" s="358">
        <f>ROUND(MUNR[[#This Row],[Vt 2020]],2)</f>
        <v>1.52</v>
      </c>
      <c r="G1137" s="358">
        <v>1.73</v>
      </c>
      <c r="H1137" s="367">
        <v>1.88</v>
      </c>
      <c r="I1137" s="364"/>
      <c r="J1137" s="238"/>
      <c r="K1137" s="238"/>
      <c r="L1137" s="238"/>
    </row>
    <row r="1138" spans="1:12" ht="12.75" x14ac:dyDescent="0.2">
      <c r="A1138" s="239" t="s">
        <v>1207</v>
      </c>
      <c r="B1138" s="239" t="s">
        <v>2905</v>
      </c>
      <c r="C1138" s="240">
        <v>0.3</v>
      </c>
      <c r="D1138" s="241">
        <v>0.80000001192092896</v>
      </c>
      <c r="E1138" s="242">
        <v>2.501510453441492</v>
      </c>
      <c r="F1138" s="358">
        <f>ROUND(MUNR[[#This Row],[Vt 2020]],2)</f>
        <v>2.5</v>
      </c>
      <c r="G1138" s="358">
        <v>3.21</v>
      </c>
      <c r="H1138" s="367">
        <v>4.47</v>
      </c>
      <c r="I1138" s="364"/>
      <c r="J1138" s="238"/>
      <c r="K1138" s="238"/>
      <c r="L1138" s="238"/>
    </row>
    <row r="1139" spans="1:12" ht="12.75" x14ac:dyDescent="0.2">
      <c r="A1139" s="239" t="s">
        <v>1080</v>
      </c>
      <c r="B1139" s="243" t="s">
        <v>2666</v>
      </c>
      <c r="C1139" s="240">
        <v>1</v>
      </c>
      <c r="D1139" s="241">
        <v>1</v>
      </c>
      <c r="E1139" s="244">
        <v>3.6991360397458246</v>
      </c>
      <c r="F1139" s="358">
        <f>ROUND(MUNR[[#This Row],[Vt 2020]],2)</f>
        <v>3.7</v>
      </c>
      <c r="G1139" s="358">
        <v>5.05</v>
      </c>
      <c r="H1139" s="367">
        <v>5.65</v>
      </c>
      <c r="I1139" s="364"/>
      <c r="J1139" s="238"/>
      <c r="K1139" s="238"/>
      <c r="L1139" s="238"/>
    </row>
    <row r="1140" spans="1:12" ht="12.75" x14ac:dyDescent="0.2">
      <c r="A1140" s="239" t="s">
        <v>1060</v>
      </c>
      <c r="B1140" s="239" t="s">
        <v>3220</v>
      </c>
      <c r="C1140" s="240">
        <v>0.1</v>
      </c>
      <c r="D1140" s="241">
        <v>0.80000001192092896</v>
      </c>
      <c r="E1140" s="242">
        <v>1.4667257428571589E-2</v>
      </c>
      <c r="F1140" s="358">
        <f>ROUND(MUNR[[#This Row],[Vt 2020]],2)</f>
        <v>0.01</v>
      </c>
      <c r="G1140" s="358">
        <v>0.02</v>
      </c>
      <c r="H1140" s="242">
        <v>0.02</v>
      </c>
      <c r="I1140" s="364"/>
      <c r="J1140" s="238"/>
      <c r="K1140" s="238"/>
      <c r="L1140" s="238"/>
    </row>
    <row r="1141" spans="1:12" ht="12.75" x14ac:dyDescent="0.2">
      <c r="A1141" s="239" t="s">
        <v>1128</v>
      </c>
      <c r="B1141" s="239" t="s">
        <v>3220</v>
      </c>
      <c r="C1141" s="240">
        <v>0.1</v>
      </c>
      <c r="D1141" s="241">
        <v>0.80000001192092896</v>
      </c>
      <c r="E1141" s="242">
        <v>1.4667257428571589E-2</v>
      </c>
      <c r="F1141" s="358">
        <f>ROUND(MUNR[[#This Row],[Vt 2020]],2)</f>
        <v>0.01</v>
      </c>
      <c r="G1141" s="358">
        <v>0.02</v>
      </c>
      <c r="H1141" s="242">
        <v>0.02</v>
      </c>
      <c r="I1141" s="364"/>
      <c r="J1141" s="238"/>
      <c r="K1141" s="238"/>
      <c r="L1141" s="238"/>
    </row>
    <row r="1142" spans="1:12" ht="12.75" x14ac:dyDescent="0.2">
      <c r="A1142" s="239" t="s">
        <v>1355</v>
      </c>
      <c r="B1142" s="239" t="s">
        <v>2110</v>
      </c>
      <c r="C1142" s="240">
        <v>2</v>
      </c>
      <c r="D1142" s="241">
        <v>2</v>
      </c>
      <c r="E1142" s="242">
        <v>162.98141347212285</v>
      </c>
      <c r="F1142" s="358">
        <f>ROUND(MUNR[[#This Row],[Vt 2020]],2)</f>
        <v>162.97999999999999</v>
      </c>
      <c r="G1142" s="358">
        <v>189.76</v>
      </c>
      <c r="H1142" s="367">
        <v>238.52</v>
      </c>
      <c r="I1142" s="364"/>
      <c r="J1142" s="238"/>
      <c r="K1142" s="238"/>
      <c r="L1142" s="238"/>
    </row>
    <row r="1143" spans="1:12" ht="12.75" x14ac:dyDescent="0.2">
      <c r="A1143" s="239" t="s">
        <v>494</v>
      </c>
      <c r="B1143" s="243" t="s">
        <v>3095</v>
      </c>
      <c r="C1143" s="240">
        <v>0.3</v>
      </c>
      <c r="D1143" s="241">
        <v>0.80000001192092896</v>
      </c>
      <c r="E1143" s="244">
        <v>4.5466515383262143E-2</v>
      </c>
      <c r="F1143" s="358">
        <f>ROUND(MUNR[[#This Row],[Vt 2020]],2)</f>
        <v>0.05</v>
      </c>
      <c r="G1143" s="358">
        <v>0.09</v>
      </c>
      <c r="H1143" s="367">
        <v>0.1</v>
      </c>
      <c r="I1143" s="364"/>
      <c r="J1143" s="238"/>
      <c r="K1143" s="238"/>
      <c r="L1143" s="238"/>
    </row>
    <row r="1144" spans="1:12" ht="12.75" x14ac:dyDescent="0.2">
      <c r="A1144" s="239" t="s">
        <v>999</v>
      </c>
      <c r="B1144" s="239" t="s">
        <v>2584</v>
      </c>
      <c r="C1144" s="240">
        <v>1</v>
      </c>
      <c r="D1144" s="241">
        <v>0.80000001192092896</v>
      </c>
      <c r="E1144" s="242">
        <v>2.5440085894033846</v>
      </c>
      <c r="F1144" s="358">
        <f>ROUND(MUNR[[#This Row],[Vt 2020]],2)</f>
        <v>2.54</v>
      </c>
      <c r="G1144" s="358">
        <v>8.9700000000000006</v>
      </c>
      <c r="H1144" s="367">
        <v>10.08</v>
      </c>
      <c r="I1144" s="364"/>
      <c r="J1144" s="238"/>
      <c r="K1144" s="238"/>
      <c r="L1144" s="238"/>
    </row>
    <row r="1145" spans="1:12" ht="12.75" x14ac:dyDescent="0.2">
      <c r="A1145" s="239" t="s">
        <v>332</v>
      </c>
      <c r="B1145" s="239" t="s">
        <v>224</v>
      </c>
      <c r="C1145" s="240">
        <v>0.3</v>
      </c>
      <c r="D1145" s="241">
        <v>0.80000001192092896</v>
      </c>
      <c r="E1145" s="242">
        <v>1.6999481796868674</v>
      </c>
      <c r="F1145" s="358">
        <f>ROUND(MUNR[[#This Row],[Vt 2020]],2)</f>
        <v>1.7</v>
      </c>
      <c r="G1145" s="358">
        <v>1.59</v>
      </c>
      <c r="H1145" s="367">
        <v>1.97</v>
      </c>
      <c r="I1145" s="364"/>
      <c r="J1145" s="238"/>
      <c r="K1145" s="238"/>
      <c r="L1145" s="238"/>
    </row>
    <row r="1146" spans="1:12" ht="12.75" x14ac:dyDescent="0.2">
      <c r="A1146" s="239" t="s">
        <v>1393</v>
      </c>
      <c r="B1146" s="243" t="s">
        <v>2838</v>
      </c>
      <c r="C1146" s="240">
        <v>0.3</v>
      </c>
      <c r="D1146" s="241">
        <v>0.80000001192092896</v>
      </c>
      <c r="E1146" s="244">
        <v>0.26464446930929603</v>
      </c>
      <c r="F1146" s="358">
        <f>ROUND(MUNR[[#This Row],[Vt 2020]],2)</f>
        <v>0.26</v>
      </c>
      <c r="G1146" s="358">
        <v>0.65</v>
      </c>
      <c r="H1146" s="367">
        <v>0.84</v>
      </c>
      <c r="I1146" s="364"/>
      <c r="J1146" s="238"/>
      <c r="K1146" s="238"/>
      <c r="L1146" s="238"/>
    </row>
    <row r="1147" spans="1:12" ht="12.75" x14ac:dyDescent="0.2">
      <c r="A1147" s="239" t="s">
        <v>1424</v>
      </c>
      <c r="B1147" s="243" t="s">
        <v>2834</v>
      </c>
      <c r="C1147" s="240">
        <v>0.3</v>
      </c>
      <c r="D1147" s="241">
        <v>0.80000001192092896</v>
      </c>
      <c r="E1147" s="244">
        <v>0.26464446930929603</v>
      </c>
      <c r="F1147" s="358">
        <f>ROUND(MUNR[[#This Row],[Vt 2020]],2)</f>
        <v>0.26</v>
      </c>
      <c r="G1147" s="358">
        <v>0.65</v>
      </c>
      <c r="H1147" s="367">
        <v>0.84</v>
      </c>
      <c r="I1147" s="364"/>
      <c r="J1147" s="238"/>
      <c r="K1147" s="238"/>
      <c r="L1147" s="238"/>
    </row>
    <row r="1148" spans="1:12" ht="12.75" x14ac:dyDescent="0.2">
      <c r="A1148" s="239" t="s">
        <v>781</v>
      </c>
      <c r="B1148" s="243" t="s">
        <v>3003</v>
      </c>
      <c r="C1148" s="240">
        <v>1.6</v>
      </c>
      <c r="D1148" s="241">
        <v>1.6000000238418579</v>
      </c>
      <c r="E1148" s="244">
        <v>11.146427189847158</v>
      </c>
      <c r="F1148" s="358">
        <f>ROUND(MUNR[[#This Row],[Vt 2020]],2)</f>
        <v>11.15</v>
      </c>
      <c r="G1148" s="358">
        <v>14.11</v>
      </c>
      <c r="H1148" s="367">
        <v>16.5</v>
      </c>
      <c r="I1148" s="364"/>
      <c r="J1148" s="238"/>
      <c r="K1148" s="238"/>
      <c r="L1148" s="238"/>
    </row>
    <row r="1149" spans="1:12" ht="12.75" x14ac:dyDescent="0.2">
      <c r="A1149" s="239" t="s">
        <v>305</v>
      </c>
      <c r="B1149" s="243" t="s">
        <v>249</v>
      </c>
      <c r="C1149" s="240">
        <v>2</v>
      </c>
      <c r="D1149" s="241">
        <v>2</v>
      </c>
      <c r="E1149" s="244">
        <v>6.5538358782448896</v>
      </c>
      <c r="F1149" s="358">
        <f>ROUND(MUNR[[#This Row],[Vt 2020]],2)</f>
        <v>6.55</v>
      </c>
      <c r="G1149" s="358">
        <v>8.26</v>
      </c>
      <c r="H1149" s="367">
        <v>9.06</v>
      </c>
      <c r="I1149" s="364"/>
      <c r="J1149" s="238"/>
      <c r="K1149" s="238"/>
      <c r="L1149" s="238"/>
    </row>
    <row r="1150" spans="1:12" ht="12.75" x14ac:dyDescent="0.2">
      <c r="A1150" s="239" t="s">
        <v>1306</v>
      </c>
      <c r="B1150" s="243" t="s">
        <v>2246</v>
      </c>
      <c r="C1150" s="240">
        <v>0.3</v>
      </c>
      <c r="D1150" s="241">
        <v>0.80000001192092896</v>
      </c>
      <c r="E1150" s="244">
        <v>0.46503782771360391</v>
      </c>
      <c r="F1150" s="358">
        <f>ROUND(MUNR[[#This Row],[Vt 2020]],2)</f>
        <v>0.47</v>
      </c>
      <c r="G1150" s="358">
        <v>0.84</v>
      </c>
      <c r="H1150" s="367">
        <v>1.37</v>
      </c>
      <c r="I1150" s="364"/>
      <c r="J1150" s="238"/>
      <c r="K1150" s="238"/>
      <c r="L1150" s="238"/>
    </row>
    <row r="1151" spans="1:12" ht="12.75" x14ac:dyDescent="0.2">
      <c r="A1151" s="239" t="s">
        <v>1165</v>
      </c>
      <c r="B1151" s="239" t="s">
        <v>2957</v>
      </c>
      <c r="C1151" s="240">
        <v>1.2</v>
      </c>
      <c r="D1151" s="241">
        <v>1.3999999761581421</v>
      </c>
      <c r="E1151" s="242">
        <v>7.0501391442053754</v>
      </c>
      <c r="F1151" s="358">
        <f>ROUND(MUNR[[#This Row],[Vt 2020]],2)</f>
        <v>7.05</v>
      </c>
      <c r="G1151" s="358">
        <v>7.23</v>
      </c>
      <c r="H1151" s="367">
        <v>9.8000000000000007</v>
      </c>
      <c r="I1151" s="364"/>
      <c r="J1151" s="238"/>
      <c r="K1151" s="238"/>
      <c r="L1151" s="238"/>
    </row>
    <row r="1152" spans="1:12" ht="12.75" x14ac:dyDescent="0.2">
      <c r="A1152" s="239" t="s">
        <v>1462</v>
      </c>
      <c r="B1152" s="239" t="s">
        <v>2727</v>
      </c>
      <c r="C1152" s="240">
        <v>1</v>
      </c>
      <c r="D1152" s="241">
        <v>1</v>
      </c>
      <c r="E1152" s="242">
        <v>2.4470847181933126</v>
      </c>
      <c r="F1152" s="358">
        <f>ROUND(MUNR[[#This Row],[Vt 2020]],2)</f>
        <v>2.4500000000000002</v>
      </c>
      <c r="G1152" s="358">
        <v>2.91</v>
      </c>
      <c r="H1152" s="367">
        <v>4.0599999999999996</v>
      </c>
      <c r="I1152" s="364"/>
      <c r="J1152" s="238"/>
      <c r="K1152" s="238"/>
      <c r="L1152" s="238"/>
    </row>
    <row r="1153" spans="1:12" ht="12.75" x14ac:dyDescent="0.2">
      <c r="A1153" s="239" t="s">
        <v>1479</v>
      </c>
      <c r="B1153" s="239" t="s">
        <v>2731</v>
      </c>
      <c r="C1153" s="240">
        <v>1</v>
      </c>
      <c r="D1153" s="241">
        <v>1</v>
      </c>
      <c r="E1153" s="242">
        <v>2.4470847181933126</v>
      </c>
      <c r="F1153" s="358">
        <f>ROUND(MUNR[[#This Row],[Vt 2020]],2)</f>
        <v>2.4500000000000002</v>
      </c>
      <c r="G1153" s="358">
        <v>2.91</v>
      </c>
      <c r="H1153" s="367">
        <v>4.0599999999999996</v>
      </c>
      <c r="I1153" s="364"/>
      <c r="J1153" s="238"/>
      <c r="K1153" s="238"/>
      <c r="L1153" s="238"/>
    </row>
    <row r="1154" spans="1:12" ht="12.75" x14ac:dyDescent="0.2">
      <c r="A1154" s="239" t="s">
        <v>1345</v>
      </c>
      <c r="B1154" s="239" t="s">
        <v>2366</v>
      </c>
      <c r="C1154" s="240">
        <v>0.3</v>
      </c>
      <c r="D1154" s="241">
        <v>0.80000001192092896</v>
      </c>
      <c r="E1154" s="242">
        <v>2.0513962276272166</v>
      </c>
      <c r="F1154" s="358">
        <f>ROUND(MUNR[[#This Row],[Vt 2020]],2)</f>
        <v>2.0499999999999998</v>
      </c>
      <c r="G1154" s="358">
        <v>2.7</v>
      </c>
      <c r="H1154" s="367">
        <v>3.66</v>
      </c>
      <c r="I1154" s="364"/>
      <c r="J1154" s="238"/>
      <c r="K1154" s="238"/>
      <c r="L1154" s="238"/>
    </row>
    <row r="1155" spans="1:12" ht="12.75" x14ac:dyDescent="0.2">
      <c r="A1155" s="239" t="s">
        <v>1380</v>
      </c>
      <c r="B1155" s="243" t="s">
        <v>2366</v>
      </c>
      <c r="C1155" s="240">
        <v>0.3</v>
      </c>
      <c r="D1155" s="241">
        <v>0.80000001192092896</v>
      </c>
      <c r="E1155" s="244">
        <v>2.0513962276272166</v>
      </c>
      <c r="F1155" s="358">
        <f>ROUND(MUNR[[#This Row],[Vt 2020]],2)</f>
        <v>2.0499999999999998</v>
      </c>
      <c r="G1155" s="358">
        <v>2.7</v>
      </c>
      <c r="H1155" s="367">
        <v>3.66</v>
      </c>
      <c r="I1155" s="364"/>
      <c r="J1155" s="238"/>
      <c r="K1155" s="238"/>
      <c r="L1155" s="238"/>
    </row>
    <row r="1156" spans="1:12" ht="12.75" x14ac:dyDescent="0.2">
      <c r="A1156" s="239" t="s">
        <v>1154</v>
      </c>
      <c r="B1156" s="243" t="s">
        <v>2328</v>
      </c>
      <c r="C1156" s="240">
        <v>1</v>
      </c>
      <c r="D1156" s="241">
        <v>1</v>
      </c>
      <c r="E1156" s="244">
        <v>0.58701222602356495</v>
      </c>
      <c r="F1156" s="358">
        <f>ROUND(MUNR[[#This Row],[Vt 2020]],2)</f>
        <v>0.59</v>
      </c>
      <c r="G1156" s="358">
        <v>0.66</v>
      </c>
      <c r="H1156" s="367">
        <v>0.95</v>
      </c>
      <c r="I1156" s="364"/>
      <c r="J1156" s="238"/>
      <c r="K1156" s="238"/>
      <c r="L1156" s="238"/>
    </row>
    <row r="1157" spans="1:12" ht="12.75" x14ac:dyDescent="0.2">
      <c r="A1157" s="239" t="s">
        <v>1258</v>
      </c>
      <c r="B1157" s="243" t="s">
        <v>2703</v>
      </c>
      <c r="C1157" s="240">
        <v>0.3</v>
      </c>
      <c r="D1157" s="241">
        <v>0.80000001192092896</v>
      </c>
      <c r="E1157" s="244">
        <v>1.5416267019628558</v>
      </c>
      <c r="F1157" s="358">
        <f>ROUND(MUNR[[#This Row],[Vt 2020]],2)</f>
        <v>1.54</v>
      </c>
      <c r="G1157" s="358">
        <v>1.82</v>
      </c>
      <c r="H1157" s="367">
        <v>2.48</v>
      </c>
      <c r="I1157" s="364"/>
      <c r="J1157" s="238"/>
      <c r="K1157" s="238"/>
      <c r="L1157" s="238"/>
    </row>
    <row r="1158" spans="1:12" ht="12.75" x14ac:dyDescent="0.2">
      <c r="A1158" s="239" t="s">
        <v>1070</v>
      </c>
      <c r="B1158" s="239" t="s">
        <v>2580</v>
      </c>
      <c r="C1158" s="240">
        <v>1</v>
      </c>
      <c r="D1158" s="241">
        <v>0.80000001192092896</v>
      </c>
      <c r="E1158" s="242">
        <v>2.5440085894033846</v>
      </c>
      <c r="F1158" s="358">
        <f>ROUND(MUNR[[#This Row],[Vt 2020]],2)</f>
        <v>2.54</v>
      </c>
      <c r="G1158" s="358">
        <v>8.9700000000000006</v>
      </c>
      <c r="H1158" s="367">
        <v>10.08</v>
      </c>
      <c r="I1158" s="364"/>
      <c r="J1158" s="238"/>
      <c r="K1158" s="238"/>
      <c r="L1158" s="238"/>
    </row>
    <row r="1159" spans="1:12" ht="12.75" x14ac:dyDescent="0.2">
      <c r="A1159" s="239" t="s">
        <v>1439</v>
      </c>
      <c r="B1159" s="243" t="s">
        <v>2859</v>
      </c>
      <c r="C1159" s="240">
        <v>0.3</v>
      </c>
      <c r="D1159" s="241">
        <v>0.80000001192092896</v>
      </c>
      <c r="E1159" s="244">
        <v>4.401497130991646</v>
      </c>
      <c r="F1159" s="358">
        <f>ROUND(MUNR[[#This Row],[Vt 2020]],2)</f>
        <v>4.4000000000000004</v>
      </c>
      <c r="G1159" s="358">
        <v>4.87</v>
      </c>
      <c r="H1159" s="367">
        <v>5.7</v>
      </c>
      <c r="I1159" s="364"/>
      <c r="J1159" s="238"/>
      <c r="K1159" s="238"/>
      <c r="L1159" s="238"/>
    </row>
    <row r="1160" spans="1:12" ht="12.75" x14ac:dyDescent="0.2">
      <c r="A1160" s="239" t="s">
        <v>1461</v>
      </c>
      <c r="B1160" s="239" t="s">
        <v>2860</v>
      </c>
      <c r="C1160" s="240">
        <v>0.3</v>
      </c>
      <c r="D1160" s="241">
        <v>0.80000001192092896</v>
      </c>
      <c r="E1160" s="242">
        <v>4.401497130991646</v>
      </c>
      <c r="F1160" s="358">
        <f>ROUND(MUNR[[#This Row],[Vt 2020]],2)</f>
        <v>4.4000000000000004</v>
      </c>
      <c r="G1160" s="358">
        <v>4.87</v>
      </c>
      <c r="H1160" s="367">
        <v>5.7</v>
      </c>
      <c r="I1160" s="364"/>
      <c r="J1160" s="238"/>
      <c r="K1160" s="238"/>
      <c r="L1160" s="238"/>
    </row>
    <row r="1161" spans="1:12" ht="12.75" x14ac:dyDescent="0.2">
      <c r="A1161" s="239" t="s">
        <v>1412</v>
      </c>
      <c r="B1161" s="239" t="s">
        <v>2374</v>
      </c>
      <c r="C1161" s="240">
        <v>0.3</v>
      </c>
      <c r="D1161" s="241">
        <v>0.80000001192092896</v>
      </c>
      <c r="E1161" s="242">
        <v>2.0513962276272166</v>
      </c>
      <c r="F1161" s="358">
        <f>ROUND(MUNR[[#This Row],[Vt 2020]],2)</f>
        <v>2.0499999999999998</v>
      </c>
      <c r="G1161" s="358">
        <v>2.7</v>
      </c>
      <c r="H1161" s="367">
        <v>3.66</v>
      </c>
      <c r="I1161" s="364"/>
      <c r="J1161" s="238"/>
      <c r="K1161" s="238"/>
      <c r="L1161" s="238"/>
    </row>
    <row r="1162" spans="1:12" ht="12.75" x14ac:dyDescent="0.2">
      <c r="A1162" s="239" t="s">
        <v>1492</v>
      </c>
      <c r="B1162" s="239" t="s">
        <v>2723</v>
      </c>
      <c r="C1162" s="240">
        <v>1</v>
      </c>
      <c r="D1162" s="241">
        <v>1</v>
      </c>
      <c r="E1162" s="242">
        <v>2.4470847181933126</v>
      </c>
      <c r="F1162" s="358">
        <f>ROUND(MUNR[[#This Row],[Vt 2020]],2)</f>
        <v>2.4500000000000002</v>
      </c>
      <c r="G1162" s="358">
        <v>2.91</v>
      </c>
      <c r="H1162" s="367">
        <v>4.0599999999999996</v>
      </c>
      <c r="I1162" s="364"/>
      <c r="J1162" s="238"/>
      <c r="K1162" s="238"/>
      <c r="L1162" s="238"/>
    </row>
    <row r="1163" spans="1:12" ht="12.75" x14ac:dyDescent="0.2">
      <c r="A1163" s="239" t="s">
        <v>1086</v>
      </c>
      <c r="B1163" s="243" t="s">
        <v>2424</v>
      </c>
      <c r="C1163" s="240">
        <v>0.3</v>
      </c>
      <c r="D1163" s="241">
        <v>0.80000001192092896</v>
      </c>
      <c r="E1163" s="244">
        <v>0.13623203110458548</v>
      </c>
      <c r="F1163" s="358">
        <f>ROUND(MUNR[[#This Row],[Vt 2020]],2)</f>
        <v>0.14000000000000001</v>
      </c>
      <c r="G1163" s="358">
        <v>0.16</v>
      </c>
      <c r="H1163" s="367">
        <v>0.27</v>
      </c>
      <c r="I1163" s="364"/>
      <c r="J1163" s="238"/>
      <c r="K1163" s="238"/>
      <c r="L1163" s="238"/>
    </row>
    <row r="1164" spans="1:12" ht="12.75" x14ac:dyDescent="0.2">
      <c r="A1164" s="239" t="s">
        <v>1501</v>
      </c>
      <c r="B1164" s="239" t="s">
        <v>3242</v>
      </c>
      <c r="C1164" s="240">
        <v>0.1</v>
      </c>
      <c r="D1164" s="241">
        <v>0.80000001192092896</v>
      </c>
      <c r="E1164" s="242">
        <v>2.0199272974374745E-2</v>
      </c>
      <c r="F1164" s="358">
        <f>ROUND(MUNR[[#This Row],[Vt 2020]],2)</f>
        <v>0.02</v>
      </c>
      <c r="G1164" s="358">
        <v>0.02</v>
      </c>
      <c r="H1164" s="367">
        <v>0.02</v>
      </c>
      <c r="I1164" s="364"/>
      <c r="J1164" s="238"/>
      <c r="K1164" s="238"/>
      <c r="L1164" s="238"/>
    </row>
    <row r="1165" spans="1:12" ht="12.75" x14ac:dyDescent="0.2">
      <c r="A1165" s="239" t="s">
        <v>1500</v>
      </c>
      <c r="B1165" s="243" t="s">
        <v>2765</v>
      </c>
      <c r="C1165" s="240">
        <v>0.3</v>
      </c>
      <c r="D1165" s="241">
        <v>0.80000001192092896</v>
      </c>
      <c r="E1165" s="244">
        <v>8.3463786742761475E-2</v>
      </c>
      <c r="F1165" s="358">
        <f>ROUND(MUNR[[#This Row],[Vt 2020]],2)</f>
        <v>0.08</v>
      </c>
      <c r="G1165" s="358">
        <v>0.09</v>
      </c>
      <c r="H1165" s="367">
        <v>0.11</v>
      </c>
      <c r="I1165" s="364"/>
      <c r="J1165" s="238"/>
      <c r="K1165" s="238"/>
      <c r="L1165" s="238"/>
    </row>
    <row r="1166" spans="1:12" ht="12.75" x14ac:dyDescent="0.2">
      <c r="A1166" s="239" t="s">
        <v>1455</v>
      </c>
      <c r="B1166" s="239" t="s">
        <v>2752</v>
      </c>
      <c r="C1166" s="240">
        <v>0.3</v>
      </c>
      <c r="D1166" s="241">
        <v>0.80000001192092896</v>
      </c>
      <c r="E1166" s="242">
        <v>0.47940152986056278</v>
      </c>
      <c r="F1166" s="358">
        <f>ROUND(MUNR[[#This Row],[Vt 2020]],2)</f>
        <v>0.48</v>
      </c>
      <c r="G1166" s="358">
        <v>0.59</v>
      </c>
      <c r="H1166" s="367">
        <v>0.99</v>
      </c>
      <c r="I1166" s="364"/>
      <c r="J1166" s="238"/>
      <c r="K1166" s="238"/>
      <c r="L1166" s="238"/>
    </row>
    <row r="1167" spans="1:12" ht="12.75" x14ac:dyDescent="0.2">
      <c r="A1167" s="239" t="s">
        <v>1483</v>
      </c>
      <c r="B1167" s="239" t="s">
        <v>2241</v>
      </c>
      <c r="C1167" s="240">
        <v>1.6</v>
      </c>
      <c r="D1167" s="241">
        <v>1.6000000238418579</v>
      </c>
      <c r="E1167" s="242">
        <v>9.2490164999721749</v>
      </c>
      <c r="F1167" s="358">
        <f>ROUND(MUNR[[#This Row],[Vt 2020]],2)</f>
        <v>9.25</v>
      </c>
      <c r="G1167" s="358">
        <v>10.46</v>
      </c>
      <c r="H1167" s="367">
        <v>12.98</v>
      </c>
      <c r="I1167" s="364"/>
      <c r="J1167" s="238"/>
      <c r="K1167" s="238"/>
      <c r="L1167" s="238"/>
    </row>
    <row r="1168" spans="1:12" ht="12.75" x14ac:dyDescent="0.2">
      <c r="A1168" s="239" t="s">
        <v>422</v>
      </c>
      <c r="B1168" s="243" t="s">
        <v>2261</v>
      </c>
      <c r="C1168" s="240">
        <v>2</v>
      </c>
      <c r="D1168" s="241">
        <v>2</v>
      </c>
      <c r="E1168" s="244">
        <v>12.414618602483335</v>
      </c>
      <c r="F1168" s="358">
        <f>ROUND(MUNR[[#This Row],[Vt 2020]],2)</f>
        <v>12.41</v>
      </c>
      <c r="G1168" s="358">
        <v>14.21</v>
      </c>
      <c r="H1168" s="367">
        <v>15.73</v>
      </c>
      <c r="I1168" s="364"/>
      <c r="J1168" s="238"/>
      <c r="K1168" s="238"/>
      <c r="L1168" s="238"/>
    </row>
    <row r="1169" spans="1:12" ht="12.75" x14ac:dyDescent="0.2">
      <c r="A1169" s="239" t="s">
        <v>1460</v>
      </c>
      <c r="B1169" s="239" t="s">
        <v>2684</v>
      </c>
      <c r="C1169" s="240">
        <v>0.3</v>
      </c>
      <c r="D1169" s="241">
        <v>0.80000001192092896</v>
      </c>
      <c r="E1169" s="242">
        <v>2.2748394923516737</v>
      </c>
      <c r="F1169" s="358">
        <f>ROUND(MUNR[[#This Row],[Vt 2020]],2)</f>
        <v>2.27</v>
      </c>
      <c r="G1169" s="358">
        <v>2.5099999999999998</v>
      </c>
      <c r="H1169" s="367">
        <v>2.87</v>
      </c>
      <c r="I1169" s="364"/>
      <c r="J1169" s="238"/>
      <c r="K1169" s="238"/>
      <c r="L1169" s="238"/>
    </row>
    <row r="1170" spans="1:12" ht="12.75" x14ac:dyDescent="0.2">
      <c r="A1170" s="239" t="s">
        <v>1449</v>
      </c>
      <c r="B1170" s="239" t="s">
        <v>2827</v>
      </c>
      <c r="C1170" s="240">
        <v>0.3</v>
      </c>
      <c r="D1170" s="241">
        <v>0.80000001192092896</v>
      </c>
      <c r="E1170" s="242">
        <v>0.26464446930929603</v>
      </c>
      <c r="F1170" s="358">
        <f>ROUND(MUNR[[#This Row],[Vt 2020]],2)</f>
        <v>0.26</v>
      </c>
      <c r="G1170" s="358">
        <v>0.65</v>
      </c>
      <c r="H1170" s="367">
        <v>0.84</v>
      </c>
      <c r="I1170" s="364"/>
      <c r="J1170" s="238"/>
      <c r="K1170" s="238"/>
      <c r="L1170" s="238"/>
    </row>
    <row r="1171" spans="1:12" ht="12.75" x14ac:dyDescent="0.2">
      <c r="A1171" s="239" t="s">
        <v>1524</v>
      </c>
      <c r="B1171" s="239" t="s">
        <v>2421</v>
      </c>
      <c r="C1171" s="240">
        <v>0.3</v>
      </c>
      <c r="D1171" s="241">
        <v>0.80000001192092896</v>
      </c>
      <c r="E1171" s="242">
        <v>0.52965556004200653</v>
      </c>
      <c r="F1171" s="358">
        <f>ROUND(MUNR[[#This Row],[Vt 2020]],2)</f>
        <v>0.53</v>
      </c>
      <c r="G1171" s="358">
        <v>0.63</v>
      </c>
      <c r="H1171" s="367">
        <v>0.82</v>
      </c>
      <c r="I1171" s="364"/>
      <c r="J1171" s="238"/>
      <c r="K1171" s="238"/>
      <c r="L1171" s="238"/>
    </row>
    <row r="1172" spans="1:12" ht="12.75" x14ac:dyDescent="0.2">
      <c r="A1172" s="239" t="s">
        <v>1510</v>
      </c>
      <c r="B1172" s="243" t="s">
        <v>2781</v>
      </c>
      <c r="C1172" s="240">
        <v>0.3</v>
      </c>
      <c r="D1172" s="241">
        <v>0.80000001192092896</v>
      </c>
      <c r="E1172" s="244">
        <v>8.3463786742761475E-2</v>
      </c>
      <c r="F1172" s="358">
        <f>ROUND(MUNR[[#This Row],[Vt 2020]],2)</f>
        <v>0.08</v>
      </c>
      <c r="G1172" s="358">
        <v>0.09</v>
      </c>
      <c r="H1172" s="367">
        <v>0.11</v>
      </c>
      <c r="I1172" s="364"/>
      <c r="J1172" s="238"/>
      <c r="K1172" s="238"/>
      <c r="L1172" s="238"/>
    </row>
    <row r="1173" spans="1:12" ht="12.75" x14ac:dyDescent="0.2">
      <c r="A1173" s="239" t="s">
        <v>1476</v>
      </c>
      <c r="B1173" s="239" t="s">
        <v>2971</v>
      </c>
      <c r="C1173" s="240">
        <v>1</v>
      </c>
      <c r="D1173" s="241">
        <v>1</v>
      </c>
      <c r="E1173" s="242">
        <v>4.6463140460971646</v>
      </c>
      <c r="F1173" s="358">
        <f>ROUND(MUNR[[#This Row],[Vt 2020]],2)</f>
        <v>4.6500000000000004</v>
      </c>
      <c r="G1173" s="358">
        <v>4.59</v>
      </c>
      <c r="H1173" s="367">
        <v>6.07</v>
      </c>
      <c r="I1173" s="364"/>
      <c r="J1173" s="238"/>
      <c r="K1173" s="238"/>
      <c r="L1173" s="238"/>
    </row>
    <row r="1174" spans="1:12" ht="12.75" x14ac:dyDescent="0.2">
      <c r="A1174" s="239" t="s">
        <v>1295</v>
      </c>
      <c r="B1174" s="243" t="s">
        <v>3120</v>
      </c>
      <c r="C1174" s="240">
        <v>0.3</v>
      </c>
      <c r="D1174" s="241">
        <v>0.80000001192092896</v>
      </c>
      <c r="E1174" s="244">
        <v>1.3091647495098744</v>
      </c>
      <c r="F1174" s="358">
        <f>ROUND(MUNR[[#This Row],[Vt 2020]],2)</f>
        <v>1.31</v>
      </c>
      <c r="G1174" s="358">
        <v>1.55</v>
      </c>
      <c r="H1174" s="367">
        <v>1.86</v>
      </c>
      <c r="I1174" s="364"/>
      <c r="J1174" s="238"/>
      <c r="K1174" s="238"/>
      <c r="L1174" s="238"/>
    </row>
    <row r="1175" spans="1:12" ht="12.75" x14ac:dyDescent="0.2">
      <c r="A1175" s="239" t="s">
        <v>1473</v>
      </c>
      <c r="B1175" s="243" t="s">
        <v>3255</v>
      </c>
      <c r="C1175" s="240">
        <v>0.1</v>
      </c>
      <c r="D1175" s="241">
        <v>0.80000001192092896</v>
      </c>
      <c r="E1175" s="244">
        <v>8.9707875204420556E-2</v>
      </c>
      <c r="F1175" s="358">
        <f>ROUND(MUNR[[#This Row],[Vt 2020]],2)</f>
        <v>0.09</v>
      </c>
      <c r="G1175" s="358">
        <v>0.11</v>
      </c>
      <c r="H1175" s="367">
        <v>0.11</v>
      </c>
      <c r="I1175" s="364"/>
      <c r="J1175" s="238"/>
      <c r="K1175" s="238"/>
      <c r="L1175" s="238"/>
    </row>
    <row r="1176" spans="1:12" ht="12.75" x14ac:dyDescent="0.2">
      <c r="A1176" s="239" t="s">
        <v>1496</v>
      </c>
      <c r="B1176" s="243" t="s">
        <v>2230</v>
      </c>
      <c r="C1176" s="240">
        <v>1.6</v>
      </c>
      <c r="D1176" s="241">
        <v>1.6000000238418579</v>
      </c>
      <c r="E1176" s="244">
        <v>9.2490164999721749</v>
      </c>
      <c r="F1176" s="358">
        <f>ROUND(MUNR[[#This Row],[Vt 2020]],2)</f>
        <v>9.25</v>
      </c>
      <c r="G1176" s="358">
        <v>10.46</v>
      </c>
      <c r="H1176" s="367">
        <v>12.98</v>
      </c>
      <c r="I1176" s="364"/>
      <c r="J1176" s="238"/>
      <c r="K1176" s="238"/>
      <c r="L1176" s="238"/>
    </row>
    <row r="1177" spans="1:12" ht="12.75" x14ac:dyDescent="0.2">
      <c r="A1177" s="239" t="s">
        <v>1316</v>
      </c>
      <c r="B1177" s="239" t="s">
        <v>3066</v>
      </c>
      <c r="C1177" s="240">
        <v>1</v>
      </c>
      <c r="D1177" s="241">
        <v>1</v>
      </c>
      <c r="E1177" s="242">
        <v>5.2167846076193083</v>
      </c>
      <c r="F1177" s="358">
        <f>ROUND(MUNR[[#This Row],[Vt 2020]],2)</f>
        <v>5.22</v>
      </c>
      <c r="G1177" s="358">
        <v>3.4</v>
      </c>
      <c r="H1177" s="367">
        <v>4.2699999999999996</v>
      </c>
      <c r="I1177" s="364"/>
      <c r="J1177" s="238"/>
      <c r="K1177" s="238"/>
      <c r="L1177" s="238"/>
    </row>
    <row r="1178" spans="1:12" ht="12.75" x14ac:dyDescent="0.2">
      <c r="A1178" s="239" t="s">
        <v>1081</v>
      </c>
      <c r="B1178" s="239" t="s">
        <v>2471</v>
      </c>
      <c r="C1178" s="240">
        <v>0.3</v>
      </c>
      <c r="D1178" s="241">
        <v>0.80000001192092896</v>
      </c>
      <c r="E1178" s="242">
        <v>3.6734230962593073</v>
      </c>
      <c r="F1178" s="358">
        <f>ROUND(MUNR[[#This Row],[Vt 2020]],2)</f>
        <v>3.67</v>
      </c>
      <c r="G1178" s="358">
        <v>4.21</v>
      </c>
      <c r="H1178" s="367">
        <v>4.99</v>
      </c>
      <c r="I1178" s="364"/>
      <c r="J1178" s="238"/>
      <c r="K1178" s="238"/>
      <c r="L1178" s="238"/>
    </row>
    <row r="1179" spans="1:12" ht="12.75" x14ac:dyDescent="0.2">
      <c r="A1179" s="239" t="s">
        <v>1190</v>
      </c>
      <c r="B1179" s="239" t="s">
        <v>2652</v>
      </c>
      <c r="C1179" s="240">
        <v>0.3</v>
      </c>
      <c r="D1179" s="241">
        <v>0.80000001192092896</v>
      </c>
      <c r="E1179" s="242">
        <v>0.54678524540747719</v>
      </c>
      <c r="F1179" s="358">
        <f>ROUND(MUNR[[#This Row],[Vt 2020]],2)</f>
        <v>0.55000000000000004</v>
      </c>
      <c r="G1179" s="358">
        <v>0.64</v>
      </c>
      <c r="H1179" s="367">
        <v>0.82</v>
      </c>
      <c r="I1179" s="364"/>
      <c r="J1179" s="238"/>
      <c r="K1179" s="238"/>
      <c r="L1179" s="238"/>
    </row>
    <row r="1180" spans="1:12" ht="12.75" x14ac:dyDescent="0.2">
      <c r="A1180" s="239" t="s">
        <v>1312</v>
      </c>
      <c r="B1180" s="243" t="s">
        <v>2357</v>
      </c>
      <c r="C1180" s="240">
        <v>0.3</v>
      </c>
      <c r="D1180" s="241">
        <v>0.80000001192092896</v>
      </c>
      <c r="E1180" s="244">
        <v>2.9638858328384154</v>
      </c>
      <c r="F1180" s="358">
        <f>ROUND(MUNR[[#This Row],[Vt 2020]],2)</f>
        <v>2.96</v>
      </c>
      <c r="G1180" s="358">
        <v>3.49</v>
      </c>
      <c r="H1180" s="367">
        <v>4.4800000000000004</v>
      </c>
      <c r="I1180" s="364"/>
      <c r="J1180" s="238"/>
      <c r="K1180" s="238"/>
      <c r="L1180" s="238"/>
    </row>
    <row r="1181" spans="1:12" ht="12.75" x14ac:dyDescent="0.2">
      <c r="A1181" s="239" t="s">
        <v>333</v>
      </c>
      <c r="B1181" s="243" t="s">
        <v>2685</v>
      </c>
      <c r="C1181" s="240">
        <v>2</v>
      </c>
      <c r="D1181" s="241">
        <v>2</v>
      </c>
      <c r="E1181" s="244">
        <v>9.1295415446951029</v>
      </c>
      <c r="F1181" s="358">
        <f>ROUND(MUNR[[#This Row],[Vt 2020]],2)</f>
        <v>9.1300000000000008</v>
      </c>
      <c r="G1181" s="358">
        <v>10.55</v>
      </c>
      <c r="H1181" s="367">
        <v>12.03</v>
      </c>
      <c r="I1181" s="364"/>
      <c r="J1181" s="238"/>
      <c r="K1181" s="238"/>
      <c r="L1181" s="238"/>
    </row>
    <row r="1182" spans="1:12" ht="12.75" x14ac:dyDescent="0.2">
      <c r="A1182" s="239" t="s">
        <v>587</v>
      </c>
      <c r="B1182" s="243" t="s">
        <v>3097</v>
      </c>
      <c r="C1182" s="240">
        <v>0.3</v>
      </c>
      <c r="D1182" s="241">
        <v>0.80000001192092896</v>
      </c>
      <c r="E1182" s="244">
        <v>4.5466515383262143E-2</v>
      </c>
      <c r="F1182" s="358">
        <f>ROUND(MUNR[[#This Row],[Vt 2020]],2)</f>
        <v>0.05</v>
      </c>
      <c r="G1182" s="358">
        <v>0.09</v>
      </c>
      <c r="H1182" s="367">
        <v>0.1</v>
      </c>
      <c r="I1182" s="364"/>
      <c r="J1182" s="238"/>
      <c r="K1182" s="238"/>
      <c r="L1182" s="238"/>
    </row>
    <row r="1183" spans="1:12" ht="12.75" x14ac:dyDescent="0.2">
      <c r="A1183" s="239" t="s">
        <v>1303</v>
      </c>
      <c r="B1183" s="239" t="s">
        <v>2715</v>
      </c>
      <c r="C1183" s="240">
        <v>0.3</v>
      </c>
      <c r="D1183" s="241">
        <v>0.80000001192092896</v>
      </c>
      <c r="E1183" s="242">
        <v>1.5416267019628558</v>
      </c>
      <c r="F1183" s="358">
        <f>ROUND(MUNR[[#This Row],[Vt 2020]],2)</f>
        <v>1.54</v>
      </c>
      <c r="G1183" s="358">
        <v>1.82</v>
      </c>
      <c r="H1183" s="367">
        <v>2.48</v>
      </c>
      <c r="I1183" s="364"/>
      <c r="J1183" s="238"/>
      <c r="K1183" s="238"/>
      <c r="L1183" s="238"/>
    </row>
    <row r="1184" spans="1:12" ht="12.75" x14ac:dyDescent="0.2">
      <c r="A1184" s="239" t="s">
        <v>965</v>
      </c>
      <c r="B1184" s="243" t="s">
        <v>2804</v>
      </c>
      <c r="C1184" s="240">
        <v>1.2</v>
      </c>
      <c r="D1184" s="241">
        <v>1.3999999761581421</v>
      </c>
      <c r="E1184" s="244">
        <v>0.93724619149325339</v>
      </c>
      <c r="F1184" s="358">
        <f>ROUND(MUNR[[#This Row],[Vt 2020]],2)</f>
        <v>0.94</v>
      </c>
      <c r="G1184" s="358">
        <v>1.1200000000000001</v>
      </c>
      <c r="H1184" s="367">
        <v>1.29</v>
      </c>
      <c r="I1184" s="364"/>
      <c r="J1184" s="238"/>
      <c r="K1184" s="238"/>
      <c r="L1184" s="238"/>
    </row>
    <row r="1185" spans="1:12" ht="12.75" x14ac:dyDescent="0.2">
      <c r="A1185" s="239" t="s">
        <v>1438</v>
      </c>
      <c r="B1185" s="243" t="s">
        <v>3179</v>
      </c>
      <c r="C1185" s="240">
        <v>1</v>
      </c>
      <c r="D1185" s="241">
        <v>1</v>
      </c>
      <c r="E1185" s="244">
        <v>8.4501052997836403</v>
      </c>
      <c r="F1185" s="358">
        <f>ROUND(MUNR[[#This Row],[Vt 2020]],2)</f>
        <v>8.4499999999999993</v>
      </c>
      <c r="G1185" s="358">
        <v>8.26</v>
      </c>
      <c r="H1185" s="367">
        <v>9.83</v>
      </c>
      <c r="I1185" s="364"/>
      <c r="J1185" s="238"/>
      <c r="K1185" s="238"/>
      <c r="L1185" s="238"/>
    </row>
    <row r="1186" spans="1:12" ht="12.75" x14ac:dyDescent="0.2">
      <c r="A1186" s="239" t="s">
        <v>1527</v>
      </c>
      <c r="B1186" s="243" t="s">
        <v>2461</v>
      </c>
      <c r="C1186" s="240">
        <v>0.3</v>
      </c>
      <c r="D1186" s="241">
        <v>0.80000001192092896</v>
      </c>
      <c r="E1186" s="244">
        <v>1.5247026595822426</v>
      </c>
      <c r="F1186" s="358">
        <f>ROUND(MUNR[[#This Row],[Vt 2020]],2)</f>
        <v>1.52</v>
      </c>
      <c r="G1186" s="358">
        <v>1.73</v>
      </c>
      <c r="H1186" s="367">
        <v>1.88</v>
      </c>
      <c r="I1186" s="364"/>
      <c r="J1186" s="238"/>
      <c r="K1186" s="238"/>
      <c r="L1186" s="238"/>
    </row>
    <row r="1187" spans="1:12" ht="12.75" x14ac:dyDescent="0.2">
      <c r="A1187" s="239" t="s">
        <v>1344</v>
      </c>
      <c r="B1187" s="243" t="s">
        <v>2713</v>
      </c>
      <c r="C1187" s="240">
        <v>0.3</v>
      </c>
      <c r="D1187" s="241">
        <v>0.80000001192092896</v>
      </c>
      <c r="E1187" s="244">
        <v>1.5416267019628558</v>
      </c>
      <c r="F1187" s="358">
        <f>ROUND(MUNR[[#This Row],[Vt 2020]],2)</f>
        <v>1.54</v>
      </c>
      <c r="G1187" s="358">
        <v>1.82</v>
      </c>
      <c r="H1187" s="367">
        <v>2.48</v>
      </c>
      <c r="I1187" s="364"/>
      <c r="J1187" s="238"/>
      <c r="K1187" s="238"/>
      <c r="L1187" s="238"/>
    </row>
    <row r="1188" spans="1:12" ht="12.75" x14ac:dyDescent="0.2">
      <c r="A1188" s="239" t="s">
        <v>1379</v>
      </c>
      <c r="B1188" s="239" t="s">
        <v>2713</v>
      </c>
      <c r="C1188" s="240">
        <v>0.3</v>
      </c>
      <c r="D1188" s="241">
        <v>0.80000001192092896</v>
      </c>
      <c r="E1188" s="242">
        <v>1.5416267019628558</v>
      </c>
      <c r="F1188" s="358">
        <f>ROUND(MUNR[[#This Row],[Vt 2020]],2)</f>
        <v>1.54</v>
      </c>
      <c r="G1188" s="358">
        <v>1.82</v>
      </c>
      <c r="H1188" s="367">
        <v>2.48</v>
      </c>
      <c r="I1188" s="364"/>
      <c r="J1188" s="238"/>
      <c r="K1188" s="238"/>
      <c r="L1188" s="238"/>
    </row>
    <row r="1189" spans="1:12" ht="12.75" x14ac:dyDescent="0.2">
      <c r="A1189" s="239" t="s">
        <v>1464</v>
      </c>
      <c r="B1189" s="243" t="s">
        <v>2220</v>
      </c>
      <c r="C1189" s="240">
        <v>0.3</v>
      </c>
      <c r="D1189" s="241">
        <v>0.80000001192092896</v>
      </c>
      <c r="E1189" s="244">
        <v>1.0986888324811017</v>
      </c>
      <c r="F1189" s="358">
        <f>ROUND(MUNR[[#This Row],[Vt 2020]],2)</f>
        <v>1.1000000000000001</v>
      </c>
      <c r="G1189" s="358">
        <v>1.42</v>
      </c>
      <c r="H1189" s="367">
        <v>1.79</v>
      </c>
      <c r="I1189" s="364"/>
      <c r="J1189" s="238"/>
      <c r="K1189" s="238"/>
      <c r="L1189" s="238"/>
    </row>
    <row r="1190" spans="1:12" ht="12.75" x14ac:dyDescent="0.2">
      <c r="A1190" s="239" t="s">
        <v>1531</v>
      </c>
      <c r="B1190" s="239" t="s">
        <v>2417</v>
      </c>
      <c r="C1190" s="240">
        <v>0.3</v>
      </c>
      <c r="D1190" s="241">
        <v>0.80000001192092896</v>
      </c>
      <c r="E1190" s="242">
        <v>0.52965556004200653</v>
      </c>
      <c r="F1190" s="358">
        <f>ROUND(MUNR[[#This Row],[Vt 2020]],2)</f>
        <v>0.53</v>
      </c>
      <c r="G1190" s="358">
        <v>0.63</v>
      </c>
      <c r="H1190" s="367">
        <v>0.82</v>
      </c>
      <c r="I1190" s="364"/>
      <c r="J1190" s="238"/>
      <c r="K1190" s="238"/>
      <c r="L1190" s="238"/>
    </row>
    <row r="1191" spans="1:12" ht="12.75" x14ac:dyDescent="0.2">
      <c r="A1191" s="239" t="s">
        <v>1481</v>
      </c>
      <c r="B1191" s="239" t="s">
        <v>2213</v>
      </c>
      <c r="C1191" s="240">
        <v>0.3</v>
      </c>
      <c r="D1191" s="241">
        <v>0.80000001192092896</v>
      </c>
      <c r="E1191" s="242">
        <v>1.0986888324811017</v>
      </c>
      <c r="F1191" s="358">
        <f>ROUND(MUNR[[#This Row],[Vt 2020]],2)</f>
        <v>1.1000000000000001</v>
      </c>
      <c r="G1191" s="358">
        <v>1.42</v>
      </c>
      <c r="H1191" s="367">
        <v>1.79</v>
      </c>
      <c r="I1191" s="364"/>
      <c r="J1191" s="238"/>
      <c r="K1191" s="238"/>
      <c r="L1191" s="238"/>
    </row>
    <row r="1192" spans="1:12" ht="12.75" x14ac:dyDescent="0.2">
      <c r="A1192" s="239" t="s">
        <v>819</v>
      </c>
      <c r="B1192" s="239" t="s">
        <v>2335</v>
      </c>
      <c r="C1192" s="240">
        <v>0.3</v>
      </c>
      <c r="D1192" s="241">
        <v>0.80000001192092896</v>
      </c>
      <c r="E1192" s="242">
        <v>0.83750345694217521</v>
      </c>
      <c r="F1192" s="358">
        <f>ROUND(MUNR[[#This Row],[Vt 2020]],2)</f>
        <v>0.84</v>
      </c>
      <c r="G1192" s="358">
        <v>1.03</v>
      </c>
      <c r="H1192" s="367">
        <v>1.31</v>
      </c>
      <c r="I1192" s="364"/>
      <c r="J1192" s="238"/>
      <c r="K1192" s="238"/>
      <c r="L1192" s="238"/>
    </row>
    <row r="1193" spans="1:12" ht="12.75" x14ac:dyDescent="0.2">
      <c r="A1193" s="239" t="s">
        <v>775</v>
      </c>
      <c r="B1193" s="243" t="s">
        <v>2824</v>
      </c>
      <c r="C1193" s="240">
        <v>0.3</v>
      </c>
      <c r="D1193" s="241">
        <v>0.80000001192092896</v>
      </c>
      <c r="E1193" s="244">
        <v>0.8070151225144947</v>
      </c>
      <c r="F1193" s="358">
        <f>ROUND(MUNR[[#This Row],[Vt 2020]],2)</f>
        <v>0.81</v>
      </c>
      <c r="G1193" s="358">
        <v>0.68</v>
      </c>
      <c r="H1193" s="367">
        <v>0.86</v>
      </c>
      <c r="I1193" s="364"/>
      <c r="J1193" s="238"/>
      <c r="K1193" s="238"/>
      <c r="L1193" s="238"/>
    </row>
    <row r="1194" spans="1:12" ht="12.75" x14ac:dyDescent="0.2">
      <c r="A1194" s="239" t="s">
        <v>1186</v>
      </c>
      <c r="B1194" s="243" t="s">
        <v>3224</v>
      </c>
      <c r="C1194" s="240">
        <v>0.1</v>
      </c>
      <c r="D1194" s="241">
        <v>0.80000001192092896</v>
      </c>
      <c r="E1194" s="244">
        <v>1.4667257428571589E-2</v>
      </c>
      <c r="F1194" s="358">
        <f>ROUND(MUNR[[#This Row],[Vt 2020]],2)</f>
        <v>0.01</v>
      </c>
      <c r="G1194" s="358">
        <v>0.02</v>
      </c>
      <c r="H1194" s="244">
        <v>0.02</v>
      </c>
      <c r="I1194" s="364"/>
      <c r="J1194" s="238"/>
      <c r="K1194" s="238"/>
      <c r="L1194" s="238"/>
    </row>
    <row r="1195" spans="1:12" ht="12.75" x14ac:dyDescent="0.2">
      <c r="A1195" s="239" t="s">
        <v>1411</v>
      </c>
      <c r="B1195" s="243" t="s">
        <v>2716</v>
      </c>
      <c r="C1195" s="240">
        <v>0.3</v>
      </c>
      <c r="D1195" s="241">
        <v>0.80000001192092896</v>
      </c>
      <c r="E1195" s="244">
        <v>1.5416267019628558</v>
      </c>
      <c r="F1195" s="358">
        <f>ROUND(MUNR[[#This Row],[Vt 2020]],2)</f>
        <v>1.54</v>
      </c>
      <c r="G1195" s="358">
        <v>1.82</v>
      </c>
      <c r="H1195" s="367">
        <v>2.48</v>
      </c>
      <c r="I1195" s="364"/>
      <c r="J1195" s="238"/>
      <c r="K1195" s="238"/>
      <c r="L1195" s="238"/>
    </row>
    <row r="1196" spans="1:12" ht="12.75" x14ac:dyDescent="0.2">
      <c r="A1196" s="239" t="s">
        <v>1146</v>
      </c>
      <c r="B1196" s="243" t="s">
        <v>2664</v>
      </c>
      <c r="C1196" s="240">
        <v>1</v>
      </c>
      <c r="D1196" s="241">
        <v>1</v>
      </c>
      <c r="E1196" s="244">
        <v>3.6991360397458246</v>
      </c>
      <c r="F1196" s="358">
        <f>ROUND(MUNR[[#This Row],[Vt 2020]],2)</f>
        <v>3.7</v>
      </c>
      <c r="G1196" s="358">
        <v>5.05</v>
      </c>
      <c r="H1196" s="367">
        <v>5.65</v>
      </c>
      <c r="I1196" s="364"/>
      <c r="J1196" s="238"/>
      <c r="K1196" s="238"/>
      <c r="L1196" s="238"/>
    </row>
    <row r="1197" spans="1:12" ht="12.75" x14ac:dyDescent="0.2">
      <c r="A1197" s="239" t="s">
        <v>1494</v>
      </c>
      <c r="B1197" s="239" t="s">
        <v>2219</v>
      </c>
      <c r="C1197" s="240">
        <v>0.3</v>
      </c>
      <c r="D1197" s="241">
        <v>0.80000001192092896</v>
      </c>
      <c r="E1197" s="242">
        <v>1.0986888324811017</v>
      </c>
      <c r="F1197" s="358">
        <f>ROUND(MUNR[[#This Row],[Vt 2020]],2)</f>
        <v>1.1000000000000001</v>
      </c>
      <c r="G1197" s="358">
        <v>1.42</v>
      </c>
      <c r="H1197" s="367">
        <v>1.79</v>
      </c>
      <c r="I1197" s="364"/>
      <c r="J1197" s="238"/>
      <c r="K1197" s="238"/>
      <c r="L1197" s="238"/>
    </row>
    <row r="1198" spans="1:12" ht="12.75" x14ac:dyDescent="0.2">
      <c r="A1198" s="239" t="s">
        <v>1478</v>
      </c>
      <c r="B1198" s="243" t="s">
        <v>2846</v>
      </c>
      <c r="C1198" s="240">
        <v>0.3</v>
      </c>
      <c r="D1198" s="241">
        <v>0.80000001192092896</v>
      </c>
      <c r="E1198" s="244">
        <v>4.401497130991646</v>
      </c>
      <c r="F1198" s="358">
        <f>ROUND(MUNR[[#This Row],[Vt 2020]],2)</f>
        <v>4.4000000000000004</v>
      </c>
      <c r="G1198" s="358">
        <v>4.87</v>
      </c>
      <c r="H1198" s="367">
        <v>5.7</v>
      </c>
      <c r="I1198" s="364"/>
      <c r="J1198" s="238"/>
      <c r="K1198" s="238"/>
      <c r="L1198" s="238"/>
    </row>
    <row r="1199" spans="1:12" ht="12.75" x14ac:dyDescent="0.2">
      <c r="A1199" s="239" t="s">
        <v>1511</v>
      </c>
      <c r="B1199" s="243" t="s">
        <v>3245</v>
      </c>
      <c r="C1199" s="240">
        <v>0.1</v>
      </c>
      <c r="D1199" s="241">
        <v>0.80000001192092896</v>
      </c>
      <c r="E1199" s="244">
        <v>2.0199272974374745E-2</v>
      </c>
      <c r="F1199" s="358">
        <f>ROUND(MUNR[[#This Row],[Vt 2020]],2)</f>
        <v>0.02</v>
      </c>
      <c r="G1199" s="358">
        <v>0.02</v>
      </c>
      <c r="H1199" s="367">
        <v>0.02</v>
      </c>
      <c r="I1199" s="364"/>
      <c r="J1199" s="238"/>
      <c r="K1199" s="238"/>
      <c r="L1199" s="238"/>
    </row>
    <row r="1200" spans="1:12" ht="12.75" x14ac:dyDescent="0.2">
      <c r="A1200" s="239" t="s">
        <v>719</v>
      </c>
      <c r="B1200" s="243" t="s">
        <v>2436</v>
      </c>
      <c r="C1200" s="240">
        <v>1.6</v>
      </c>
      <c r="D1200" s="241">
        <v>1.6000000238418579</v>
      </c>
      <c r="E1200" s="244">
        <v>10.874166564586989</v>
      </c>
      <c r="F1200" s="358">
        <f>ROUND(MUNR[[#This Row],[Vt 2020]],2)</f>
        <v>10.87</v>
      </c>
      <c r="G1200" s="358">
        <v>12.29</v>
      </c>
      <c r="H1200" s="367">
        <v>15.13</v>
      </c>
      <c r="I1200" s="364"/>
      <c r="J1200" s="238"/>
      <c r="K1200" s="238"/>
      <c r="L1200" s="238"/>
    </row>
    <row r="1201" spans="1:12" ht="12.75" x14ac:dyDescent="0.2">
      <c r="A1201" s="239" t="s">
        <v>1506</v>
      </c>
      <c r="B1201" s="243" t="s">
        <v>2242</v>
      </c>
      <c r="C1201" s="240">
        <v>1.6</v>
      </c>
      <c r="D1201" s="241">
        <v>1.6000000238418579</v>
      </c>
      <c r="E1201" s="244">
        <v>9.2490164999721749</v>
      </c>
      <c r="F1201" s="358">
        <f>ROUND(MUNR[[#This Row],[Vt 2020]],2)</f>
        <v>9.25</v>
      </c>
      <c r="G1201" s="358">
        <v>10.46</v>
      </c>
      <c r="H1201" s="367">
        <v>12.98</v>
      </c>
      <c r="I1201" s="364"/>
      <c r="J1201" s="238"/>
      <c r="K1201" s="238"/>
      <c r="L1201" s="238"/>
    </row>
    <row r="1202" spans="1:12" ht="12.75" x14ac:dyDescent="0.2">
      <c r="A1202" s="239" t="s">
        <v>1515</v>
      </c>
      <c r="B1202" s="239" t="s">
        <v>2243</v>
      </c>
      <c r="C1202" s="240">
        <v>1.6</v>
      </c>
      <c r="D1202" s="241">
        <v>1.6000000238418579</v>
      </c>
      <c r="E1202" s="242">
        <v>9.2490164999721749</v>
      </c>
      <c r="F1202" s="358">
        <f>ROUND(MUNR[[#This Row],[Vt 2020]],2)</f>
        <v>9.25</v>
      </c>
      <c r="G1202" s="358">
        <v>10.46</v>
      </c>
      <c r="H1202" s="367">
        <v>12.98</v>
      </c>
      <c r="I1202" s="364"/>
      <c r="J1202" s="238"/>
      <c r="K1202" s="238"/>
      <c r="L1202" s="238"/>
    </row>
    <row r="1203" spans="1:12" ht="12.75" x14ac:dyDescent="0.2">
      <c r="A1203" s="239" t="s">
        <v>1315</v>
      </c>
      <c r="B1203" s="239" t="s">
        <v>2532</v>
      </c>
      <c r="C1203" s="240">
        <v>1.6</v>
      </c>
      <c r="D1203" s="241">
        <v>1.6000000238418579</v>
      </c>
      <c r="E1203" s="242">
        <v>18.887491467493561</v>
      </c>
      <c r="F1203" s="358">
        <f>ROUND(MUNR[[#This Row],[Vt 2020]],2)</f>
        <v>18.89</v>
      </c>
      <c r="G1203" s="358">
        <v>22.71</v>
      </c>
      <c r="H1203" s="367">
        <v>28.13</v>
      </c>
      <c r="I1203" s="364"/>
      <c r="J1203" s="238"/>
      <c r="K1203" s="238"/>
      <c r="L1203" s="238"/>
    </row>
    <row r="1204" spans="1:12" ht="12.75" x14ac:dyDescent="0.2">
      <c r="A1204" s="239" t="s">
        <v>808</v>
      </c>
      <c r="B1204" s="243" t="s">
        <v>2434</v>
      </c>
      <c r="C1204" s="240">
        <v>1.6</v>
      </c>
      <c r="D1204" s="241">
        <v>1.6000000238418579</v>
      </c>
      <c r="E1204" s="244">
        <v>10.874166564586989</v>
      </c>
      <c r="F1204" s="358">
        <f>ROUND(MUNR[[#This Row],[Vt 2020]],2)</f>
        <v>10.87</v>
      </c>
      <c r="G1204" s="358">
        <v>12.29</v>
      </c>
      <c r="H1204" s="367">
        <v>15.13</v>
      </c>
      <c r="I1204" s="364"/>
      <c r="J1204" s="238"/>
      <c r="K1204" s="238"/>
      <c r="L1204" s="238"/>
    </row>
    <row r="1205" spans="1:12" ht="12.75" x14ac:dyDescent="0.2">
      <c r="A1205" s="239" t="s">
        <v>1491</v>
      </c>
      <c r="B1205" s="239" t="s">
        <v>2979</v>
      </c>
      <c r="C1205" s="240">
        <v>1</v>
      </c>
      <c r="D1205" s="241">
        <v>1</v>
      </c>
      <c r="E1205" s="242">
        <v>4.6463140460971646</v>
      </c>
      <c r="F1205" s="358">
        <f>ROUND(MUNR[[#This Row],[Vt 2020]],2)</f>
        <v>4.6500000000000004</v>
      </c>
      <c r="G1205" s="358">
        <v>4.59</v>
      </c>
      <c r="H1205" s="367">
        <v>6.07</v>
      </c>
      <c r="I1205" s="364"/>
      <c r="J1205" s="238"/>
      <c r="K1205" s="238"/>
      <c r="L1205" s="238"/>
    </row>
    <row r="1206" spans="1:12" ht="12.75" x14ac:dyDescent="0.2">
      <c r="A1206" s="239" t="s">
        <v>1519</v>
      </c>
      <c r="B1206" s="243" t="s">
        <v>2787</v>
      </c>
      <c r="C1206" s="240">
        <v>0.3</v>
      </c>
      <c r="D1206" s="241">
        <v>0.80000001192092896</v>
      </c>
      <c r="E1206" s="244">
        <v>8.3463786742761475E-2</v>
      </c>
      <c r="F1206" s="358">
        <f>ROUND(MUNR[[#This Row],[Vt 2020]],2)</f>
        <v>0.08</v>
      </c>
      <c r="G1206" s="358">
        <v>0.09</v>
      </c>
      <c r="H1206" s="367">
        <v>0.11</v>
      </c>
      <c r="I1206" s="364"/>
      <c r="J1206" s="238"/>
      <c r="K1206" s="238"/>
      <c r="L1206" s="238"/>
    </row>
    <row r="1207" spans="1:12" ht="12.75" x14ac:dyDescent="0.2">
      <c r="A1207" s="239" t="s">
        <v>1138</v>
      </c>
      <c r="B1207" s="243" t="s">
        <v>3194</v>
      </c>
      <c r="C1207" s="240">
        <v>1</v>
      </c>
      <c r="D1207" s="241">
        <v>1</v>
      </c>
      <c r="E1207" s="244">
        <v>1.6486822566160786</v>
      </c>
      <c r="F1207" s="358">
        <f>ROUND(MUNR[[#This Row],[Vt 2020]],2)</f>
        <v>1.65</v>
      </c>
      <c r="G1207" s="358">
        <v>1.76</v>
      </c>
      <c r="H1207" s="367">
        <v>1.85</v>
      </c>
      <c r="I1207" s="364"/>
      <c r="J1207" s="238"/>
      <c r="K1207" s="238"/>
      <c r="L1207" s="238"/>
    </row>
    <row r="1208" spans="1:12" ht="12.75" x14ac:dyDescent="0.2">
      <c r="A1208" s="239" t="s">
        <v>1470</v>
      </c>
      <c r="B1208" s="239" t="s">
        <v>2831</v>
      </c>
      <c r="C1208" s="240">
        <v>0.3</v>
      </c>
      <c r="D1208" s="241">
        <v>0.80000001192092896</v>
      </c>
      <c r="E1208" s="242">
        <v>0.26464446930929603</v>
      </c>
      <c r="F1208" s="358">
        <f>ROUND(MUNR[[#This Row],[Vt 2020]],2)</f>
        <v>0.26</v>
      </c>
      <c r="G1208" s="358">
        <v>0.65</v>
      </c>
      <c r="H1208" s="367">
        <v>0.84</v>
      </c>
      <c r="I1208" s="364"/>
      <c r="J1208" s="238"/>
      <c r="K1208" s="238"/>
      <c r="L1208" s="238"/>
    </row>
    <row r="1209" spans="1:12" ht="12.75" x14ac:dyDescent="0.2">
      <c r="A1209" s="239" t="s">
        <v>869</v>
      </c>
      <c r="B1209" s="239" t="s">
        <v>3002</v>
      </c>
      <c r="C1209" s="240">
        <v>1.6</v>
      </c>
      <c r="D1209" s="241">
        <v>1.6000000238418579</v>
      </c>
      <c r="E1209" s="242">
        <v>11.146427189847158</v>
      </c>
      <c r="F1209" s="358">
        <f>ROUND(MUNR[[#This Row],[Vt 2020]],2)</f>
        <v>11.15</v>
      </c>
      <c r="G1209" s="358">
        <v>14.11</v>
      </c>
      <c r="H1209" s="367">
        <v>16.5</v>
      </c>
      <c r="I1209" s="364"/>
      <c r="J1209" s="238"/>
      <c r="K1209" s="238"/>
      <c r="L1209" s="238"/>
    </row>
    <row r="1210" spans="1:12" ht="12.75" x14ac:dyDescent="0.2">
      <c r="A1210" s="239" t="s">
        <v>1503</v>
      </c>
      <c r="B1210" s="239" t="s">
        <v>2973</v>
      </c>
      <c r="C1210" s="240">
        <v>1</v>
      </c>
      <c r="D1210" s="241">
        <v>1</v>
      </c>
      <c r="E1210" s="242">
        <v>4.6463140460971646</v>
      </c>
      <c r="F1210" s="358">
        <f>ROUND(MUNR[[#This Row],[Vt 2020]],2)</f>
        <v>4.6500000000000004</v>
      </c>
      <c r="G1210" s="358">
        <v>4.59</v>
      </c>
      <c r="H1210" s="367">
        <v>6.07</v>
      </c>
      <c r="I1210" s="364"/>
      <c r="J1210" s="238"/>
      <c r="K1210" s="238"/>
      <c r="L1210" s="238"/>
    </row>
    <row r="1211" spans="1:12" ht="12.75" x14ac:dyDescent="0.2">
      <c r="A1211" s="239" t="s">
        <v>949</v>
      </c>
      <c r="B1211" s="243" t="s">
        <v>3005</v>
      </c>
      <c r="C1211" s="240">
        <v>1.6</v>
      </c>
      <c r="D1211" s="241">
        <v>1.6000000238418579</v>
      </c>
      <c r="E1211" s="244">
        <v>11.146427189847158</v>
      </c>
      <c r="F1211" s="358">
        <f>ROUND(MUNR[[#This Row],[Vt 2020]],2)</f>
        <v>11.15</v>
      </c>
      <c r="G1211" s="358">
        <v>14.11</v>
      </c>
      <c r="H1211" s="367">
        <v>16.5</v>
      </c>
      <c r="I1211" s="364"/>
      <c r="J1211" s="238"/>
      <c r="K1211" s="238"/>
      <c r="L1211" s="238"/>
    </row>
    <row r="1212" spans="1:12" ht="12.75" x14ac:dyDescent="0.2">
      <c r="A1212" s="239" t="s">
        <v>1209</v>
      </c>
      <c r="B1212" s="239" t="s">
        <v>2331</v>
      </c>
      <c r="C1212" s="240">
        <v>1</v>
      </c>
      <c r="D1212" s="241">
        <v>1</v>
      </c>
      <c r="E1212" s="242">
        <v>0.58701222602356495</v>
      </c>
      <c r="F1212" s="358">
        <f>ROUND(MUNR[[#This Row],[Vt 2020]],2)</f>
        <v>0.59</v>
      </c>
      <c r="G1212" s="358">
        <v>0.66</v>
      </c>
      <c r="H1212" s="367">
        <v>0.95</v>
      </c>
      <c r="I1212" s="364"/>
      <c r="J1212" s="238"/>
      <c r="K1212" s="238"/>
      <c r="L1212" s="238"/>
    </row>
    <row r="1213" spans="1:12" ht="12.75" x14ac:dyDescent="0.2">
      <c r="A1213" s="239" t="s">
        <v>1257</v>
      </c>
      <c r="B1213" s="239" t="s">
        <v>2907</v>
      </c>
      <c r="C1213" s="240">
        <v>0.3</v>
      </c>
      <c r="D1213" s="241">
        <v>0.80000001192092896</v>
      </c>
      <c r="E1213" s="242">
        <v>2.501510453441492</v>
      </c>
      <c r="F1213" s="358">
        <f>ROUND(MUNR[[#This Row],[Vt 2020]],2)</f>
        <v>2.5</v>
      </c>
      <c r="G1213" s="358">
        <v>3.21</v>
      </c>
      <c r="H1213" s="367">
        <v>4.47</v>
      </c>
      <c r="I1213" s="364"/>
      <c r="J1213" s="238"/>
      <c r="K1213" s="238"/>
      <c r="L1213" s="238"/>
    </row>
    <row r="1214" spans="1:12" ht="12.75" x14ac:dyDescent="0.2">
      <c r="A1214" s="239" t="s">
        <v>801</v>
      </c>
      <c r="B1214" s="243" t="s">
        <v>2926</v>
      </c>
      <c r="C1214" s="240">
        <v>0.3</v>
      </c>
      <c r="D1214" s="241">
        <v>0.80000001192092896</v>
      </c>
      <c r="E1214" s="244">
        <v>4.5954857879111639E-2</v>
      </c>
      <c r="F1214" s="358">
        <f>ROUND(MUNR[[#This Row],[Vt 2020]],2)</f>
        <v>0.05</v>
      </c>
      <c r="G1214" s="358">
        <v>0.05</v>
      </c>
      <c r="H1214" s="367">
        <v>0.06</v>
      </c>
      <c r="I1214" s="364"/>
      <c r="J1214" s="238"/>
      <c r="K1214" s="238"/>
      <c r="L1214" s="238"/>
    </row>
    <row r="1215" spans="1:12" ht="12.75" x14ac:dyDescent="0.2">
      <c r="A1215" s="239" t="s">
        <v>662</v>
      </c>
      <c r="B1215" s="239" t="s">
        <v>2383</v>
      </c>
      <c r="C1215" s="240">
        <v>2</v>
      </c>
      <c r="D1215" s="241">
        <v>2</v>
      </c>
      <c r="E1215" s="242">
        <v>22.9</v>
      </c>
      <c r="F1215" s="358">
        <f>ROUND(MUNR[[#This Row],[Vt 2020]],2)</f>
        <v>22.9</v>
      </c>
      <c r="G1215" s="358">
        <v>25.39</v>
      </c>
      <c r="H1215" s="367">
        <v>27.6</v>
      </c>
      <c r="I1215" s="364"/>
      <c r="J1215" s="238"/>
      <c r="K1215" s="238"/>
      <c r="L1215" s="238"/>
    </row>
    <row r="1216" spans="1:12" ht="12.75" x14ac:dyDescent="0.2">
      <c r="A1216" s="239" t="s">
        <v>1032</v>
      </c>
      <c r="B1216" s="243" t="s">
        <v>2635</v>
      </c>
      <c r="C1216" s="240">
        <v>0.3</v>
      </c>
      <c r="D1216" s="241">
        <v>0.80000001192092896</v>
      </c>
      <c r="E1216" s="244">
        <v>0.7213294236925154</v>
      </c>
      <c r="F1216" s="358">
        <f>ROUND(MUNR[[#This Row],[Vt 2020]],2)</f>
        <v>0.72</v>
      </c>
      <c r="G1216" s="358">
        <v>0.89</v>
      </c>
      <c r="H1216" s="367">
        <v>1.1499999999999999</v>
      </c>
      <c r="I1216" s="364"/>
      <c r="J1216" s="238"/>
      <c r="K1216" s="238"/>
      <c r="L1216" s="238"/>
    </row>
    <row r="1217" spans="1:13" ht="12.75" x14ac:dyDescent="0.2">
      <c r="A1217" s="239" t="s">
        <v>1101</v>
      </c>
      <c r="B1217" s="243" t="s">
        <v>2267</v>
      </c>
      <c r="C1217" s="240">
        <v>0.3</v>
      </c>
      <c r="D1217" s="241">
        <v>0.80000001192092896</v>
      </c>
      <c r="E1217" s="244">
        <v>2.0165994168575359</v>
      </c>
      <c r="F1217" s="358">
        <f>ROUND(MUNR[[#This Row],[Vt 2020]],2)</f>
        <v>2.02</v>
      </c>
      <c r="G1217" s="358">
        <v>2.46</v>
      </c>
      <c r="H1217" s="367">
        <v>3.22</v>
      </c>
      <c r="I1217" s="364"/>
      <c r="J1217" s="238"/>
      <c r="K1217" s="238"/>
      <c r="L1217" s="238"/>
    </row>
    <row r="1218" spans="1:13" ht="12.75" x14ac:dyDescent="0.2">
      <c r="A1218" s="239" t="s">
        <v>1302</v>
      </c>
      <c r="B1218" s="243" t="s">
        <v>2902</v>
      </c>
      <c r="C1218" s="240">
        <v>0.3</v>
      </c>
      <c r="D1218" s="241">
        <v>0.80000001192092896</v>
      </c>
      <c r="E1218" s="244">
        <v>2.501510453441492</v>
      </c>
      <c r="F1218" s="358">
        <f>ROUND(MUNR[[#This Row],[Vt 2020]],2)</f>
        <v>2.5</v>
      </c>
      <c r="G1218" s="358">
        <v>3.21</v>
      </c>
      <c r="H1218" s="367">
        <v>4.47</v>
      </c>
      <c r="I1218" s="364"/>
      <c r="J1218" s="238"/>
      <c r="K1218" s="238"/>
      <c r="L1218" s="238"/>
    </row>
    <row r="1219" spans="1:13" ht="12.75" x14ac:dyDescent="0.2">
      <c r="A1219" s="239" t="s">
        <v>1388</v>
      </c>
      <c r="B1219" s="239" t="s">
        <v>2098</v>
      </c>
      <c r="C1219" s="240">
        <v>2</v>
      </c>
      <c r="D1219" s="241">
        <v>2</v>
      </c>
      <c r="E1219" s="242">
        <v>162.98141347212285</v>
      </c>
      <c r="F1219" s="358">
        <f>ROUND(MUNR[[#This Row],[Vt 2020]],2)</f>
        <v>162.97999999999999</v>
      </c>
      <c r="G1219" s="358">
        <v>189.76</v>
      </c>
      <c r="H1219" s="367">
        <v>238.52</v>
      </c>
      <c r="I1219" s="364"/>
      <c r="J1219" s="238"/>
      <c r="K1219" s="238"/>
      <c r="L1219" s="238"/>
    </row>
    <row r="1220" spans="1:13" ht="12.75" x14ac:dyDescent="0.2">
      <c r="A1220" s="239" t="s">
        <v>1332</v>
      </c>
      <c r="B1220" s="239" t="s">
        <v>3040</v>
      </c>
      <c r="C1220" s="240">
        <v>0.3</v>
      </c>
      <c r="D1220" s="241">
        <v>0.80000001192092896</v>
      </c>
      <c r="E1220" s="242">
        <v>2.6607103021822214</v>
      </c>
      <c r="F1220" s="358">
        <f>ROUND(MUNR[[#This Row],[Vt 2020]],2)</f>
        <v>2.66</v>
      </c>
      <c r="G1220" s="358">
        <v>2.78</v>
      </c>
      <c r="H1220" s="367">
        <v>3.23</v>
      </c>
      <c r="I1220" s="364"/>
      <c r="J1220" s="238"/>
      <c r="K1220" s="238"/>
      <c r="L1220" s="238"/>
    </row>
    <row r="1221" spans="1:13" ht="12.75" x14ac:dyDescent="0.2">
      <c r="A1221" s="239" t="s">
        <v>1435</v>
      </c>
      <c r="B1221" s="243" t="s">
        <v>3132</v>
      </c>
      <c r="C1221" s="240">
        <v>1</v>
      </c>
      <c r="D1221" s="241">
        <v>1</v>
      </c>
      <c r="E1221" s="244">
        <v>4.597327340442277</v>
      </c>
      <c r="F1221" s="358">
        <f>ROUND(MUNR[[#This Row],[Vt 2020]],2)</f>
        <v>4.5999999999999996</v>
      </c>
      <c r="G1221" s="358">
        <v>5.54</v>
      </c>
      <c r="H1221" s="367">
        <v>6.84</v>
      </c>
      <c r="I1221" s="364"/>
      <c r="J1221" s="238"/>
      <c r="K1221" s="238"/>
      <c r="L1221" s="238"/>
    </row>
    <row r="1222" spans="1:13" ht="12.75" x14ac:dyDescent="0.2">
      <c r="A1222" s="239" t="s">
        <v>1440</v>
      </c>
      <c r="B1222" s="239" t="s">
        <v>2719</v>
      </c>
      <c r="C1222" s="240">
        <v>0.3</v>
      </c>
      <c r="D1222" s="241">
        <v>0.80000001192092896</v>
      </c>
      <c r="E1222" s="242">
        <v>1.5416267019628558</v>
      </c>
      <c r="F1222" s="358">
        <f>ROUND(MUNR[[#This Row],[Vt 2020]],2)</f>
        <v>1.54</v>
      </c>
      <c r="G1222" s="358">
        <v>1.82</v>
      </c>
      <c r="H1222" s="367">
        <v>2.48</v>
      </c>
      <c r="I1222" s="364"/>
      <c r="J1222" s="238"/>
      <c r="K1222" s="238"/>
      <c r="L1222" s="238"/>
    </row>
    <row r="1223" spans="1:13" ht="12.75" x14ac:dyDescent="0.2">
      <c r="A1223" s="239" t="s">
        <v>1526</v>
      </c>
      <c r="B1223" s="239" t="s">
        <v>2780</v>
      </c>
      <c r="C1223" s="240">
        <v>0.3</v>
      </c>
      <c r="D1223" s="241">
        <v>0.80000001192092896</v>
      </c>
      <c r="E1223" s="242">
        <v>8.3463786742761475E-2</v>
      </c>
      <c r="F1223" s="358">
        <f>ROUND(MUNR[[#This Row],[Vt 2020]],2)</f>
        <v>0.08</v>
      </c>
      <c r="G1223" s="358">
        <v>0.09</v>
      </c>
      <c r="H1223" s="367">
        <v>0.11</v>
      </c>
      <c r="I1223" s="364"/>
      <c r="J1223" s="238"/>
      <c r="K1223" s="238"/>
      <c r="L1223" s="238"/>
    </row>
    <row r="1224" spans="1:13" ht="12.75" x14ac:dyDescent="0.2">
      <c r="A1224" s="239" t="s">
        <v>1245</v>
      </c>
      <c r="B1224" s="243" t="s">
        <v>3171</v>
      </c>
      <c r="C1224" s="240">
        <v>1</v>
      </c>
      <c r="D1224" s="241">
        <v>1</v>
      </c>
      <c r="E1224" s="244">
        <v>0.81820928915310109</v>
      </c>
      <c r="F1224" s="358">
        <f>ROUND(MUNR[[#This Row],[Vt 2020]],2)</f>
        <v>0.82</v>
      </c>
      <c r="G1224" s="358">
        <v>1.34</v>
      </c>
      <c r="H1224" s="367">
        <v>1.5</v>
      </c>
      <c r="I1224" s="364"/>
      <c r="J1224" s="238"/>
      <c r="K1224" s="238"/>
      <c r="L1224" s="238"/>
    </row>
    <row r="1225" spans="1:13" ht="12.75" x14ac:dyDescent="0.2">
      <c r="A1225" s="239" t="s">
        <v>863</v>
      </c>
      <c r="B1225" s="243" t="s">
        <v>2820</v>
      </c>
      <c r="C1225" s="240">
        <v>0.3</v>
      </c>
      <c r="D1225" s="241">
        <v>0.80000001192092896</v>
      </c>
      <c r="E1225" s="244">
        <v>0.8070151225144947</v>
      </c>
      <c r="F1225" s="358">
        <f>ROUND(MUNR[[#This Row],[Vt 2020]],2)</f>
        <v>0.81</v>
      </c>
      <c r="G1225" s="358">
        <v>0.68</v>
      </c>
      <c r="H1225" s="367">
        <v>0.86</v>
      </c>
      <c r="I1225" s="364"/>
      <c r="J1225" s="238"/>
      <c r="K1225" s="238"/>
      <c r="L1225" s="238"/>
    </row>
    <row r="1226" spans="1:13" ht="12.75" x14ac:dyDescent="0.2">
      <c r="A1226" s="239" t="s">
        <v>1417</v>
      </c>
      <c r="B1226" s="239" t="s">
        <v>2306</v>
      </c>
      <c r="C1226" s="240">
        <v>0.3</v>
      </c>
      <c r="D1226" s="241">
        <v>0.80000001192092896</v>
      </c>
      <c r="E1226" s="242">
        <v>0.50397845850245371</v>
      </c>
      <c r="F1226" s="358">
        <f>ROUND(MUNR[[#This Row],[Vt 2020]],2)</f>
        <v>0.5</v>
      </c>
      <c r="G1226" s="358">
        <v>0.56000000000000005</v>
      </c>
      <c r="H1226" s="367">
        <v>0.76</v>
      </c>
      <c r="I1226" s="364"/>
      <c r="J1226" s="238"/>
      <c r="K1226" s="238"/>
      <c r="L1226" s="238"/>
    </row>
    <row r="1227" spans="1:13" ht="12.75" x14ac:dyDescent="0.2">
      <c r="A1227" s="239" t="s">
        <v>1220</v>
      </c>
      <c r="B1227" s="239" t="s">
        <v>2953</v>
      </c>
      <c r="C1227" s="240">
        <v>1.2</v>
      </c>
      <c r="D1227" s="241">
        <v>1.3999999761581421</v>
      </c>
      <c r="E1227" s="242">
        <v>7.0501391442053754</v>
      </c>
      <c r="F1227" s="358">
        <f>ROUND(MUNR[[#This Row],[Vt 2020]],2)</f>
        <v>7.05</v>
      </c>
      <c r="G1227" s="358">
        <v>7.23</v>
      </c>
      <c r="H1227" s="367">
        <v>9.8000000000000007</v>
      </c>
      <c r="I1227" s="364"/>
      <c r="J1227" s="238"/>
      <c r="K1227" s="238"/>
      <c r="L1227" s="238"/>
    </row>
    <row r="1228" spans="1:13" ht="12.75" x14ac:dyDescent="0.2">
      <c r="A1228" s="239" t="s">
        <v>418</v>
      </c>
      <c r="B1228" s="239"/>
      <c r="C1228" s="240">
        <v>2</v>
      </c>
      <c r="D1228" s="241">
        <v>2</v>
      </c>
      <c r="E1228" s="244">
        <v>8.7464110708445251</v>
      </c>
      <c r="F1228" s="358">
        <f>ROUND(MUNR[[#This Row],[Vt 2020]],2)</f>
        <v>8.75</v>
      </c>
      <c r="G1228" s="358">
        <v>10.73</v>
      </c>
      <c r="H1228" s="367">
        <v>13.89</v>
      </c>
      <c r="I1228" s="364"/>
      <c r="J1228" s="238"/>
      <c r="K1228" s="238"/>
      <c r="L1228" s="238"/>
    </row>
    <row r="1229" spans="1:13" ht="12.75" x14ac:dyDescent="0.2">
      <c r="A1229" s="239" t="s">
        <v>512</v>
      </c>
      <c r="B1229" s="239"/>
      <c r="C1229" s="240">
        <v>2</v>
      </c>
      <c r="D1229" s="241">
        <v>2</v>
      </c>
      <c r="E1229" s="244">
        <v>8.7464110708445251</v>
      </c>
      <c r="F1229" s="358">
        <f>ROUND(MUNR[[#This Row],[Vt 2020]],2)</f>
        <v>8.75</v>
      </c>
      <c r="G1229" s="358">
        <v>10.73</v>
      </c>
      <c r="H1229" s="367">
        <v>13.89</v>
      </c>
      <c r="I1229" s="364"/>
      <c r="J1229" s="238"/>
      <c r="K1229" s="238"/>
      <c r="L1229" s="238"/>
    </row>
    <row r="1230" spans="1:13" ht="12.75" x14ac:dyDescent="0.2">
      <c r="A1230" s="239" t="s">
        <v>605</v>
      </c>
      <c r="B1230" s="239"/>
      <c r="C1230" s="240">
        <v>2</v>
      </c>
      <c r="D1230" s="241">
        <v>2</v>
      </c>
      <c r="E1230" s="244">
        <v>8.7464110708445251</v>
      </c>
      <c r="F1230" s="358">
        <f>ROUND(MUNR[[#This Row],[Vt 2020]],2)</f>
        <v>8.75</v>
      </c>
      <c r="G1230" s="358">
        <v>10.73</v>
      </c>
      <c r="H1230" s="367">
        <v>13.89</v>
      </c>
      <c r="I1230" s="364"/>
      <c r="J1230" s="238"/>
      <c r="K1230" s="238"/>
      <c r="L1230" s="238"/>
    </row>
    <row r="1231" spans="1:13" x14ac:dyDescent="0.25">
      <c r="C1231" s="247"/>
      <c r="E1231" s="246"/>
      <c r="F1231" s="248"/>
      <c r="G1231" s="249"/>
      <c r="H1231" s="246"/>
      <c r="I1231" s="250"/>
      <c r="J1231" s="250"/>
      <c r="K1231" s="250"/>
      <c r="L1231" s="246"/>
      <c r="M1231" s="251"/>
    </row>
  </sheetData>
  <phoneticPr fontId="45" type="noConversion"/>
  <conditionalFormatting sqref="B1:B1048576">
    <cfRule type="duplicateValues" dxfId="0" priority="2"/>
  </conditionalFormatting>
  <pageMargins left="0.7" right="0.7" top="0.75" bottom="0.75" header="0.3" footer="0.3"/>
  <pageSetup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dimension ref="A1:E1348"/>
  <sheetViews>
    <sheetView topLeftCell="A945" workbookViewId="0">
      <selection activeCell="C964" sqref="C964"/>
    </sheetView>
  </sheetViews>
  <sheetFormatPr baseColWidth="10" defaultColWidth="11.42578125" defaultRowHeight="15" x14ac:dyDescent="0.25"/>
  <cols>
    <col min="1" max="1" width="15" customWidth="1"/>
    <col min="2" max="2" width="13.42578125" customWidth="1"/>
    <col min="3" max="3" width="27.7109375" customWidth="1"/>
  </cols>
  <sheetData>
    <row r="1" spans="1:3" x14ac:dyDescent="0.25">
      <c r="A1" t="s">
        <v>3377</v>
      </c>
      <c r="B1" t="s">
        <v>3304</v>
      </c>
      <c r="C1" t="s">
        <v>3369</v>
      </c>
    </row>
    <row r="2" spans="1:3" x14ac:dyDescent="0.25">
      <c r="A2" s="8">
        <v>46005</v>
      </c>
      <c r="B2" t="s">
        <v>2720</v>
      </c>
      <c r="C2" t="s">
        <v>308</v>
      </c>
    </row>
    <row r="3" spans="1:3" x14ac:dyDescent="0.25">
      <c r="A3" s="8">
        <v>48028</v>
      </c>
      <c r="B3" t="s">
        <v>2807</v>
      </c>
      <c r="C3" t="s">
        <v>337</v>
      </c>
    </row>
    <row r="4" spans="1:3" x14ac:dyDescent="0.25">
      <c r="A4" s="8">
        <v>31056</v>
      </c>
      <c r="B4" t="s">
        <v>2674</v>
      </c>
      <c r="C4" t="s">
        <v>293</v>
      </c>
    </row>
    <row r="5" spans="1:3" x14ac:dyDescent="0.25">
      <c r="A5" s="8">
        <v>98030</v>
      </c>
      <c r="B5" t="s">
        <v>3206</v>
      </c>
      <c r="C5" t="s">
        <v>300</v>
      </c>
    </row>
    <row r="6" spans="1:3" x14ac:dyDescent="0.25">
      <c r="A6" s="8">
        <v>99125</v>
      </c>
      <c r="B6" t="s">
        <v>3378</v>
      </c>
      <c r="C6" t="s">
        <v>353</v>
      </c>
    </row>
    <row r="7" spans="1:3" x14ac:dyDescent="0.25">
      <c r="A7" s="8">
        <v>99883</v>
      </c>
      <c r="B7" t="s">
        <v>3378</v>
      </c>
      <c r="C7" t="s">
        <v>450</v>
      </c>
    </row>
    <row r="8" spans="1:3" x14ac:dyDescent="0.25">
      <c r="A8" s="8">
        <v>69802</v>
      </c>
      <c r="B8" t="s">
        <v>3063</v>
      </c>
      <c r="C8" t="s">
        <v>347</v>
      </c>
    </row>
    <row r="9" spans="1:3" x14ac:dyDescent="0.25">
      <c r="A9" s="8">
        <v>92030</v>
      </c>
      <c r="B9" t="s">
        <v>3150</v>
      </c>
      <c r="C9" t="s">
        <v>360</v>
      </c>
    </row>
    <row r="10" spans="1:3" x14ac:dyDescent="0.25">
      <c r="A10" s="8">
        <v>7025</v>
      </c>
      <c r="B10" t="s">
        <v>2443</v>
      </c>
      <c r="C10" t="s">
        <v>265</v>
      </c>
    </row>
    <row r="11" spans="1:3" x14ac:dyDescent="0.25">
      <c r="A11" s="8">
        <v>84050</v>
      </c>
      <c r="B11" t="s">
        <v>2828</v>
      </c>
      <c r="C11" t="s">
        <v>358</v>
      </c>
    </row>
    <row r="12" spans="1:3" x14ac:dyDescent="0.25">
      <c r="A12" s="8">
        <v>93042</v>
      </c>
      <c r="B12" t="s">
        <v>3094</v>
      </c>
      <c r="C12" t="s">
        <v>361</v>
      </c>
    </row>
    <row r="13" spans="1:3" x14ac:dyDescent="0.25">
      <c r="A13" s="8">
        <v>78070</v>
      </c>
      <c r="B13" t="s">
        <v>2210</v>
      </c>
      <c r="C13" t="s">
        <v>328</v>
      </c>
    </row>
    <row r="14" spans="1:3" x14ac:dyDescent="0.25">
      <c r="A14" s="8">
        <v>88055</v>
      </c>
      <c r="B14" t="s">
        <v>3256</v>
      </c>
      <c r="C14" t="s">
        <v>263</v>
      </c>
    </row>
    <row r="15" spans="1:3" x14ac:dyDescent="0.25">
      <c r="A15" s="8">
        <v>7047</v>
      </c>
      <c r="B15" t="s">
        <v>2459</v>
      </c>
      <c r="C15" t="s">
        <v>368</v>
      </c>
    </row>
    <row r="16" spans="1:3" x14ac:dyDescent="0.25">
      <c r="A16" s="8">
        <v>55008</v>
      </c>
      <c r="B16" t="s">
        <v>2136</v>
      </c>
      <c r="C16" t="s">
        <v>340</v>
      </c>
    </row>
    <row r="17" spans="1:3" x14ac:dyDescent="0.25">
      <c r="A17" s="8">
        <v>19037</v>
      </c>
      <c r="B17" t="s">
        <v>2592</v>
      </c>
      <c r="C17" t="s">
        <v>287</v>
      </c>
    </row>
    <row r="18" spans="1:3" x14ac:dyDescent="0.25">
      <c r="A18" s="8">
        <v>78060</v>
      </c>
      <c r="B18" t="s">
        <v>2208</v>
      </c>
      <c r="C18" t="s">
        <v>428</v>
      </c>
    </row>
    <row r="19" spans="1:3" x14ac:dyDescent="0.25">
      <c r="A19" s="8">
        <v>40043</v>
      </c>
      <c r="B19" t="s">
        <v>3379</v>
      </c>
      <c r="C19" t="s">
        <v>3380</v>
      </c>
    </row>
    <row r="20" spans="1:3" x14ac:dyDescent="0.25">
      <c r="A20" s="8">
        <v>41055</v>
      </c>
      <c r="B20" t="s">
        <v>2901</v>
      </c>
      <c r="C20" t="s">
        <v>303</v>
      </c>
    </row>
    <row r="21" spans="1:3" x14ac:dyDescent="0.25">
      <c r="A21" s="8">
        <v>50013</v>
      </c>
      <c r="B21" t="s">
        <v>3007</v>
      </c>
      <c r="C21" t="s">
        <v>284</v>
      </c>
    </row>
    <row r="22" spans="1:3" x14ac:dyDescent="0.25">
      <c r="A22" s="8">
        <v>13045</v>
      </c>
      <c r="B22" t="s">
        <v>2747</v>
      </c>
      <c r="C22" t="s">
        <v>271</v>
      </c>
    </row>
    <row r="23" spans="1:3" x14ac:dyDescent="0.25">
      <c r="A23" s="8">
        <v>30055</v>
      </c>
      <c r="B23" t="s">
        <v>2853</v>
      </c>
      <c r="C23" t="s">
        <v>301</v>
      </c>
    </row>
    <row r="24" spans="1:3" x14ac:dyDescent="0.25">
      <c r="A24" s="8">
        <v>83090</v>
      </c>
      <c r="B24" t="s">
        <v>2887</v>
      </c>
      <c r="C24" t="s">
        <v>357</v>
      </c>
    </row>
    <row r="25" spans="1:3" x14ac:dyDescent="0.25">
      <c r="A25" s="8">
        <v>99105</v>
      </c>
      <c r="B25" t="s">
        <v>3381</v>
      </c>
      <c r="C25" t="s">
        <v>543</v>
      </c>
    </row>
    <row r="26" spans="1:3" x14ac:dyDescent="0.25">
      <c r="A26" s="8">
        <v>99891</v>
      </c>
      <c r="B26" t="s">
        <v>3381</v>
      </c>
      <c r="C26" t="s">
        <v>636</v>
      </c>
    </row>
    <row r="27" spans="1:3" x14ac:dyDescent="0.25">
      <c r="A27" s="8">
        <v>45085</v>
      </c>
      <c r="B27" t="s">
        <v>2370</v>
      </c>
      <c r="C27" t="s">
        <v>307</v>
      </c>
    </row>
    <row r="28" spans="1:3" x14ac:dyDescent="0.25">
      <c r="A28" s="8">
        <v>87050</v>
      </c>
      <c r="B28" t="s">
        <v>3243</v>
      </c>
      <c r="C28" t="s">
        <v>262</v>
      </c>
    </row>
    <row r="29" spans="1:3" x14ac:dyDescent="0.25">
      <c r="A29" s="8">
        <v>87100</v>
      </c>
      <c r="B29" t="s">
        <v>3244</v>
      </c>
      <c r="C29" t="s">
        <v>365</v>
      </c>
    </row>
    <row r="30" spans="1:3" x14ac:dyDescent="0.25">
      <c r="A30" s="8">
        <v>45035</v>
      </c>
      <c r="B30" t="s">
        <v>2376</v>
      </c>
      <c r="C30" t="s">
        <v>408</v>
      </c>
    </row>
    <row r="31" spans="1:3" x14ac:dyDescent="0.25">
      <c r="A31" s="8">
        <v>62920</v>
      </c>
      <c r="B31" t="s">
        <v>2566</v>
      </c>
      <c r="C31" t="s">
        <v>319</v>
      </c>
    </row>
    <row r="32" spans="1:3" x14ac:dyDescent="0.25">
      <c r="A32" s="8">
        <v>96020</v>
      </c>
      <c r="B32" t="s">
        <v>3025</v>
      </c>
      <c r="C32" t="s">
        <v>296</v>
      </c>
    </row>
    <row r="33" spans="1:5" x14ac:dyDescent="0.25">
      <c r="A33" s="8">
        <v>62906</v>
      </c>
      <c r="B33" t="s">
        <v>2558</v>
      </c>
      <c r="C33" t="s">
        <v>420</v>
      </c>
    </row>
    <row r="34" spans="1:5" x14ac:dyDescent="0.25">
      <c r="A34" s="8">
        <v>79920</v>
      </c>
      <c r="B34" t="s">
        <v>2516</v>
      </c>
      <c r="C34" t="s">
        <v>329</v>
      </c>
    </row>
    <row r="35" spans="1:5" x14ac:dyDescent="0.25">
      <c r="A35" s="8">
        <v>8080</v>
      </c>
      <c r="B35" t="s">
        <v>2350</v>
      </c>
      <c r="C35" t="s">
        <v>266</v>
      </c>
    </row>
    <row r="36" spans="1:5" x14ac:dyDescent="0.25">
      <c r="A36" s="8">
        <v>99904</v>
      </c>
      <c r="B36" t="s">
        <v>3382</v>
      </c>
      <c r="C36" t="s">
        <v>728</v>
      </c>
    </row>
    <row r="37" spans="1:5" x14ac:dyDescent="0.25">
      <c r="A37" s="8">
        <v>50100</v>
      </c>
      <c r="B37" t="s">
        <v>3018</v>
      </c>
      <c r="C37" t="s">
        <v>387</v>
      </c>
    </row>
    <row r="38" spans="1:5" x14ac:dyDescent="0.25">
      <c r="A38" s="8">
        <v>66112</v>
      </c>
      <c r="B38" t="s">
        <v>2108</v>
      </c>
      <c r="C38" t="s">
        <v>350</v>
      </c>
    </row>
    <row r="39" spans="1:5" x14ac:dyDescent="0.25">
      <c r="A39" s="8">
        <v>98035</v>
      </c>
      <c r="B39" t="s">
        <v>3207</v>
      </c>
      <c r="C39" t="s">
        <v>402</v>
      </c>
      <c r="E39" s="257"/>
    </row>
    <row r="40" spans="1:5" x14ac:dyDescent="0.25">
      <c r="A40" s="8">
        <v>62918</v>
      </c>
      <c r="B40" t="s">
        <v>2564</v>
      </c>
      <c r="C40" t="s">
        <v>514</v>
      </c>
    </row>
    <row r="41" spans="1:5" x14ac:dyDescent="0.25">
      <c r="A41" s="8">
        <v>15065</v>
      </c>
      <c r="B41" t="s">
        <v>2133</v>
      </c>
      <c r="C41" t="s">
        <v>273</v>
      </c>
    </row>
    <row r="42" spans="1:5" x14ac:dyDescent="0.25">
      <c r="A42" s="8">
        <v>16013</v>
      </c>
      <c r="B42" t="s">
        <v>2570</v>
      </c>
      <c r="C42" t="s">
        <v>274</v>
      </c>
    </row>
    <row r="43" spans="1:5" x14ac:dyDescent="0.25">
      <c r="A43" s="8">
        <v>96005</v>
      </c>
      <c r="B43" t="s">
        <v>3022</v>
      </c>
      <c r="C43" t="s">
        <v>398</v>
      </c>
    </row>
    <row r="44" spans="1:5" x14ac:dyDescent="0.25">
      <c r="A44" s="8">
        <v>78050</v>
      </c>
      <c r="B44" t="s">
        <v>2207</v>
      </c>
      <c r="C44" t="s">
        <v>521</v>
      </c>
    </row>
    <row r="45" spans="1:5" x14ac:dyDescent="0.25">
      <c r="A45" s="8">
        <v>44045</v>
      </c>
      <c r="B45" t="s">
        <v>2327</v>
      </c>
      <c r="C45" t="s">
        <v>306</v>
      </c>
    </row>
    <row r="46" spans="1:5" x14ac:dyDescent="0.25">
      <c r="A46" s="8">
        <v>88022</v>
      </c>
      <c r="B46" t="s">
        <v>3258</v>
      </c>
      <c r="C46" t="s">
        <v>366</v>
      </c>
    </row>
    <row r="47" spans="1:5" x14ac:dyDescent="0.25">
      <c r="A47" s="8">
        <v>37210</v>
      </c>
      <c r="B47" t="s">
        <v>3048</v>
      </c>
      <c r="C47" t="s">
        <v>334</v>
      </c>
    </row>
    <row r="48" spans="1:5" x14ac:dyDescent="0.25">
      <c r="A48" s="8">
        <v>66107</v>
      </c>
      <c r="B48" t="s">
        <v>2107</v>
      </c>
      <c r="C48" t="s">
        <v>447</v>
      </c>
    </row>
    <row r="49" spans="1:3" x14ac:dyDescent="0.25">
      <c r="A49" s="8">
        <v>85020</v>
      </c>
      <c r="B49" t="s">
        <v>2768</v>
      </c>
      <c r="C49" t="s">
        <v>260</v>
      </c>
    </row>
    <row r="50" spans="1:3" x14ac:dyDescent="0.25">
      <c r="A50" s="8">
        <v>27028</v>
      </c>
      <c r="B50" t="s">
        <v>2464</v>
      </c>
      <c r="C50" t="s">
        <v>290</v>
      </c>
    </row>
    <row r="51" spans="1:3" x14ac:dyDescent="0.25">
      <c r="A51" s="8">
        <v>70022</v>
      </c>
      <c r="B51" t="s">
        <v>2201</v>
      </c>
      <c r="C51" t="s">
        <v>348</v>
      </c>
    </row>
    <row r="52" spans="1:3" x14ac:dyDescent="0.25">
      <c r="A52" s="8">
        <v>31008</v>
      </c>
      <c r="B52" t="s">
        <v>2667</v>
      </c>
      <c r="C52" t="s">
        <v>395</v>
      </c>
    </row>
    <row r="53" spans="1:3" x14ac:dyDescent="0.25">
      <c r="A53" s="8">
        <v>19105</v>
      </c>
      <c r="B53" t="s">
        <v>2605</v>
      </c>
      <c r="C53" t="s">
        <v>390</v>
      </c>
    </row>
    <row r="54" spans="1:3" x14ac:dyDescent="0.25">
      <c r="A54" s="8">
        <v>21025</v>
      </c>
      <c r="B54" t="s">
        <v>2871</v>
      </c>
      <c r="C54" t="s">
        <v>276</v>
      </c>
    </row>
    <row r="55" spans="1:3" x14ac:dyDescent="0.25">
      <c r="A55" s="8">
        <v>38010</v>
      </c>
      <c r="B55" t="s">
        <v>173</v>
      </c>
      <c r="C55" t="s">
        <v>281</v>
      </c>
    </row>
    <row r="56" spans="1:3" x14ac:dyDescent="0.25">
      <c r="A56" s="8">
        <v>46035</v>
      </c>
      <c r="B56" t="s">
        <v>2732</v>
      </c>
      <c r="C56" t="s">
        <v>409</v>
      </c>
    </row>
    <row r="57" spans="1:3" x14ac:dyDescent="0.25">
      <c r="A57" s="8">
        <v>46040</v>
      </c>
      <c r="B57" t="s">
        <v>2732</v>
      </c>
      <c r="C57" t="s">
        <v>504</v>
      </c>
    </row>
    <row r="58" spans="1:3" x14ac:dyDescent="0.25">
      <c r="A58" s="8">
        <v>94250</v>
      </c>
      <c r="B58" t="s">
        <v>2393</v>
      </c>
      <c r="C58" t="s">
        <v>363</v>
      </c>
    </row>
    <row r="59" spans="1:3" x14ac:dyDescent="0.25">
      <c r="A59" s="8">
        <v>89050</v>
      </c>
      <c r="B59" t="s">
        <v>3225</v>
      </c>
      <c r="C59" t="s">
        <v>264</v>
      </c>
    </row>
    <row r="60" spans="1:3" x14ac:dyDescent="0.25">
      <c r="A60" s="8">
        <v>93908</v>
      </c>
      <c r="B60" t="s">
        <v>3087</v>
      </c>
      <c r="C60" t="s">
        <v>457</v>
      </c>
    </row>
    <row r="61" spans="1:3" x14ac:dyDescent="0.25">
      <c r="A61" s="8">
        <v>85065</v>
      </c>
      <c r="B61" t="s">
        <v>2772</v>
      </c>
      <c r="C61" t="s">
        <v>364</v>
      </c>
    </row>
    <row r="62" spans="1:3" x14ac:dyDescent="0.25">
      <c r="A62" s="8">
        <v>57040</v>
      </c>
      <c r="B62" t="s">
        <v>2172</v>
      </c>
      <c r="C62" t="s">
        <v>342</v>
      </c>
    </row>
    <row r="63" spans="1:3" x14ac:dyDescent="0.25">
      <c r="A63" s="8">
        <v>88070</v>
      </c>
      <c r="B63" t="s">
        <v>3259</v>
      </c>
      <c r="C63" t="s">
        <v>461</v>
      </c>
    </row>
    <row r="64" spans="1:3" x14ac:dyDescent="0.25">
      <c r="A64" s="8">
        <v>18065</v>
      </c>
      <c r="B64" t="s">
        <v>3115</v>
      </c>
      <c r="C64" t="s">
        <v>286</v>
      </c>
    </row>
    <row r="65" spans="1:3" x14ac:dyDescent="0.25">
      <c r="A65" s="8">
        <v>52035</v>
      </c>
      <c r="B65" t="s">
        <v>2619</v>
      </c>
      <c r="C65" t="s">
        <v>316</v>
      </c>
    </row>
    <row r="66" spans="1:3" x14ac:dyDescent="0.25">
      <c r="A66" s="8">
        <v>48005</v>
      </c>
      <c r="B66" t="s">
        <v>2800</v>
      </c>
      <c r="C66" t="s">
        <v>434</v>
      </c>
    </row>
    <row r="67" spans="1:3" x14ac:dyDescent="0.25">
      <c r="A67" s="8">
        <v>13055</v>
      </c>
      <c r="B67" t="s">
        <v>2749</v>
      </c>
      <c r="C67" t="s">
        <v>374</v>
      </c>
    </row>
    <row r="68" spans="1:3" x14ac:dyDescent="0.25">
      <c r="A68" s="8">
        <v>73015</v>
      </c>
      <c r="B68" t="s">
        <v>2537</v>
      </c>
      <c r="C68" t="s">
        <v>323</v>
      </c>
    </row>
    <row r="69" spans="1:3" x14ac:dyDescent="0.25">
      <c r="A69" s="8">
        <v>98005</v>
      </c>
      <c r="B69" t="s">
        <v>3070</v>
      </c>
      <c r="C69" t="s">
        <v>299</v>
      </c>
    </row>
    <row r="70" spans="1:3" x14ac:dyDescent="0.25">
      <c r="A70" s="8">
        <v>83045</v>
      </c>
      <c r="B70" t="s">
        <v>2879</v>
      </c>
      <c r="C70" t="s">
        <v>453</v>
      </c>
    </row>
    <row r="71" spans="1:3" x14ac:dyDescent="0.25">
      <c r="A71" s="8">
        <v>80115</v>
      </c>
      <c r="B71" t="s">
        <v>2413</v>
      </c>
      <c r="C71" t="s">
        <v>354</v>
      </c>
    </row>
    <row r="72" spans="1:3" x14ac:dyDescent="0.25">
      <c r="A72" s="8">
        <v>73005</v>
      </c>
      <c r="B72" t="s">
        <v>2535</v>
      </c>
      <c r="C72" t="s">
        <v>424</v>
      </c>
    </row>
    <row r="73" spans="1:3" x14ac:dyDescent="0.25">
      <c r="A73" s="8">
        <v>21045</v>
      </c>
      <c r="B73" t="s">
        <v>2872</v>
      </c>
      <c r="C73" t="s">
        <v>379</v>
      </c>
    </row>
    <row r="74" spans="1:3" x14ac:dyDescent="0.25">
      <c r="A74" s="8">
        <v>73030</v>
      </c>
      <c r="B74" t="s">
        <v>2540</v>
      </c>
      <c r="C74" t="s">
        <v>517</v>
      </c>
    </row>
    <row r="75" spans="1:3" x14ac:dyDescent="0.25">
      <c r="A75" s="8">
        <v>83085</v>
      </c>
      <c r="B75" t="s">
        <v>2885</v>
      </c>
      <c r="C75" t="s">
        <v>546</v>
      </c>
    </row>
    <row r="76" spans="1:3" x14ac:dyDescent="0.25">
      <c r="A76" s="8">
        <v>45095</v>
      </c>
      <c r="B76" t="s">
        <v>2372</v>
      </c>
      <c r="C76" t="s">
        <v>503</v>
      </c>
    </row>
    <row r="77" spans="1:3" x14ac:dyDescent="0.25">
      <c r="A77" s="8">
        <v>46065</v>
      </c>
      <c r="B77" t="s">
        <v>2724</v>
      </c>
      <c r="C77" t="s">
        <v>597</v>
      </c>
    </row>
    <row r="78" spans="1:3" x14ac:dyDescent="0.25">
      <c r="A78" s="8">
        <v>5045</v>
      </c>
      <c r="B78" t="s">
        <v>177</v>
      </c>
      <c r="C78" t="s">
        <v>314</v>
      </c>
    </row>
    <row r="79" spans="1:3" x14ac:dyDescent="0.25">
      <c r="A79" s="8">
        <v>98010</v>
      </c>
      <c r="B79" t="s">
        <v>3071</v>
      </c>
      <c r="C79" t="s">
        <v>401</v>
      </c>
    </row>
    <row r="80" spans="1:3" x14ac:dyDescent="0.25">
      <c r="A80" s="8">
        <v>42040</v>
      </c>
      <c r="B80" t="s">
        <v>2706</v>
      </c>
      <c r="C80" t="s">
        <v>304</v>
      </c>
    </row>
    <row r="81" spans="1:3" x14ac:dyDescent="0.25">
      <c r="A81" s="8">
        <v>58033</v>
      </c>
      <c r="B81" t="s">
        <v>2656</v>
      </c>
      <c r="C81" t="s">
        <v>343</v>
      </c>
    </row>
    <row r="82" spans="1:3" x14ac:dyDescent="0.25">
      <c r="A82" s="8">
        <v>83050</v>
      </c>
      <c r="B82" t="s">
        <v>2880</v>
      </c>
      <c r="C82" t="s">
        <v>639</v>
      </c>
    </row>
    <row r="83" spans="1:3" x14ac:dyDescent="0.25">
      <c r="A83" s="8">
        <v>80145</v>
      </c>
      <c r="B83" t="s">
        <v>2418</v>
      </c>
      <c r="C83" t="s">
        <v>451</v>
      </c>
    </row>
    <row r="84" spans="1:3" x14ac:dyDescent="0.25">
      <c r="A84" s="8">
        <v>78075</v>
      </c>
      <c r="B84" t="s">
        <v>2211</v>
      </c>
      <c r="C84" t="s">
        <v>614</v>
      </c>
    </row>
    <row r="85" spans="1:3" x14ac:dyDescent="0.25">
      <c r="A85" s="8">
        <v>46090</v>
      </c>
      <c r="B85" t="s">
        <v>2728</v>
      </c>
      <c r="C85" t="s">
        <v>689</v>
      </c>
    </row>
    <row r="86" spans="1:3" x14ac:dyDescent="0.25">
      <c r="A86" s="8">
        <v>84005</v>
      </c>
      <c r="B86" t="s">
        <v>2837</v>
      </c>
      <c r="C86" t="s">
        <v>454</v>
      </c>
    </row>
    <row r="87" spans="1:3" x14ac:dyDescent="0.25">
      <c r="A87" s="8">
        <v>46070</v>
      </c>
      <c r="B87" t="s">
        <v>2725</v>
      </c>
      <c r="C87" t="s">
        <v>780</v>
      </c>
    </row>
    <row r="88" spans="1:3" x14ac:dyDescent="0.25">
      <c r="A88" s="8">
        <v>46078</v>
      </c>
      <c r="B88" t="s">
        <v>2736</v>
      </c>
      <c r="C88" t="s">
        <v>868</v>
      </c>
    </row>
    <row r="89" spans="1:3" x14ac:dyDescent="0.25">
      <c r="A89" s="8">
        <v>58007</v>
      </c>
      <c r="B89" t="s">
        <v>2654</v>
      </c>
      <c r="C89" t="s">
        <v>440</v>
      </c>
    </row>
    <row r="90" spans="1:3" x14ac:dyDescent="0.25">
      <c r="A90" s="8">
        <v>76043</v>
      </c>
      <c r="B90" t="s">
        <v>2636</v>
      </c>
      <c r="C90" t="s">
        <v>326</v>
      </c>
    </row>
    <row r="91" spans="1:3" x14ac:dyDescent="0.25">
      <c r="A91" s="8">
        <v>84025</v>
      </c>
      <c r="B91" t="s">
        <v>2841</v>
      </c>
      <c r="C91" t="s">
        <v>547</v>
      </c>
    </row>
    <row r="92" spans="1:3" x14ac:dyDescent="0.25">
      <c r="A92" s="8">
        <v>41070</v>
      </c>
      <c r="B92" t="s">
        <v>2903</v>
      </c>
      <c r="C92" t="s">
        <v>405</v>
      </c>
    </row>
    <row r="93" spans="1:3" x14ac:dyDescent="0.25">
      <c r="A93" s="8">
        <v>12057</v>
      </c>
      <c r="B93" t="s">
        <v>3044</v>
      </c>
      <c r="C93" t="s">
        <v>270</v>
      </c>
    </row>
    <row r="94" spans="1:3" x14ac:dyDescent="0.25">
      <c r="A94" s="8">
        <v>12804</v>
      </c>
      <c r="B94" t="s">
        <v>3044</v>
      </c>
      <c r="C94" t="s">
        <v>373</v>
      </c>
    </row>
    <row r="95" spans="1:3" x14ac:dyDescent="0.25">
      <c r="A95" s="8">
        <v>59030</v>
      </c>
      <c r="B95" t="s">
        <v>2435</v>
      </c>
      <c r="C95" t="s">
        <v>344</v>
      </c>
    </row>
    <row r="96" spans="1:3" x14ac:dyDescent="0.25">
      <c r="A96" s="8">
        <v>84030</v>
      </c>
      <c r="B96" t="s">
        <v>2842</v>
      </c>
      <c r="C96" t="s">
        <v>640</v>
      </c>
    </row>
    <row r="97" spans="1:3" x14ac:dyDescent="0.25">
      <c r="A97" s="8">
        <v>67020</v>
      </c>
      <c r="B97" t="s">
        <v>2626</v>
      </c>
      <c r="C97" t="s">
        <v>345</v>
      </c>
    </row>
    <row r="98" spans="1:3" x14ac:dyDescent="0.25">
      <c r="A98" s="8">
        <v>97908</v>
      </c>
      <c r="B98" t="s">
        <v>257</v>
      </c>
      <c r="C98" t="s">
        <v>298</v>
      </c>
    </row>
    <row r="99" spans="1:3" x14ac:dyDescent="0.25">
      <c r="A99" s="8">
        <v>82020</v>
      </c>
      <c r="B99" t="s">
        <v>2337</v>
      </c>
      <c r="C99" t="s">
        <v>356</v>
      </c>
    </row>
    <row r="100" spans="1:3" x14ac:dyDescent="0.25">
      <c r="A100" s="8">
        <v>4047</v>
      </c>
      <c r="B100" t="s">
        <v>2151</v>
      </c>
      <c r="C100" t="s">
        <v>313</v>
      </c>
    </row>
    <row r="101" spans="1:3" x14ac:dyDescent="0.25">
      <c r="A101" s="8">
        <v>5060</v>
      </c>
      <c r="B101" t="s">
        <v>2257</v>
      </c>
      <c r="C101" t="s">
        <v>415</v>
      </c>
    </row>
    <row r="102" spans="1:3" x14ac:dyDescent="0.25">
      <c r="A102" s="8">
        <v>18045</v>
      </c>
      <c r="B102" t="s">
        <v>3111</v>
      </c>
      <c r="C102" t="s">
        <v>389</v>
      </c>
    </row>
    <row r="103" spans="1:3" x14ac:dyDescent="0.25">
      <c r="A103" s="8">
        <v>34030</v>
      </c>
      <c r="B103" t="s">
        <v>2491</v>
      </c>
      <c r="C103" t="s">
        <v>279</v>
      </c>
    </row>
    <row r="104" spans="1:3" x14ac:dyDescent="0.25">
      <c r="A104" s="8">
        <v>57010</v>
      </c>
      <c r="B104" t="s">
        <v>2165</v>
      </c>
      <c r="C104" t="s">
        <v>439</v>
      </c>
    </row>
    <row r="105" spans="1:3" x14ac:dyDescent="0.25">
      <c r="A105" s="8">
        <v>6013</v>
      </c>
      <c r="B105" t="s">
        <v>2113</v>
      </c>
      <c r="C105" t="s">
        <v>315</v>
      </c>
    </row>
    <row r="106" spans="1:3" x14ac:dyDescent="0.25">
      <c r="A106" s="8">
        <v>83904</v>
      </c>
      <c r="B106" t="s">
        <v>2892</v>
      </c>
      <c r="C106" t="s">
        <v>731</v>
      </c>
    </row>
    <row r="107" spans="1:3" x14ac:dyDescent="0.25">
      <c r="A107" s="8">
        <v>5077</v>
      </c>
      <c r="B107" t="s">
        <v>2255</v>
      </c>
      <c r="C107" t="s">
        <v>509</v>
      </c>
    </row>
    <row r="108" spans="1:3" x14ac:dyDescent="0.25">
      <c r="A108" s="8">
        <v>7018</v>
      </c>
      <c r="B108" t="s">
        <v>2442</v>
      </c>
      <c r="C108" t="s">
        <v>463</v>
      </c>
    </row>
    <row r="109" spans="1:3" x14ac:dyDescent="0.25">
      <c r="A109" s="8">
        <v>83040</v>
      </c>
      <c r="B109" t="s">
        <v>2878</v>
      </c>
      <c r="C109" t="s">
        <v>820</v>
      </c>
    </row>
    <row r="110" spans="1:3" x14ac:dyDescent="0.25">
      <c r="A110" s="8">
        <v>57005</v>
      </c>
      <c r="B110" t="s">
        <v>2167</v>
      </c>
      <c r="C110" t="s">
        <v>532</v>
      </c>
    </row>
    <row r="111" spans="1:3" x14ac:dyDescent="0.25">
      <c r="A111" s="8">
        <v>91020</v>
      </c>
      <c r="B111" t="s">
        <v>2914</v>
      </c>
      <c r="C111" t="s">
        <v>359</v>
      </c>
    </row>
    <row r="112" spans="1:3" x14ac:dyDescent="0.25">
      <c r="A112" s="8">
        <v>37220</v>
      </c>
      <c r="B112" t="s">
        <v>3050</v>
      </c>
      <c r="C112" t="s">
        <v>431</v>
      </c>
    </row>
    <row r="113" spans="1:3" x14ac:dyDescent="0.25">
      <c r="A113" s="8">
        <v>88005</v>
      </c>
      <c r="B113" t="s">
        <v>3266</v>
      </c>
      <c r="C113" t="s">
        <v>554</v>
      </c>
    </row>
    <row r="114" spans="1:3" x14ac:dyDescent="0.25">
      <c r="A114" s="8">
        <v>2028</v>
      </c>
      <c r="B114" t="s">
        <v>2157</v>
      </c>
      <c r="C114" t="s">
        <v>311</v>
      </c>
    </row>
    <row r="115" spans="1:3" x14ac:dyDescent="0.25">
      <c r="A115" s="8">
        <v>99020</v>
      </c>
      <c r="B115" t="s">
        <v>3383</v>
      </c>
      <c r="C115" t="s">
        <v>448</v>
      </c>
    </row>
    <row r="116" spans="1:3" x14ac:dyDescent="0.25">
      <c r="A116" s="8">
        <v>51080</v>
      </c>
      <c r="B116" t="s">
        <v>2305</v>
      </c>
      <c r="C116" t="s">
        <v>335</v>
      </c>
    </row>
    <row r="117" spans="1:3" x14ac:dyDescent="0.25">
      <c r="A117" s="8">
        <v>60005</v>
      </c>
      <c r="B117" t="s">
        <v>2259</v>
      </c>
      <c r="C117" t="s">
        <v>317</v>
      </c>
    </row>
    <row r="118" spans="1:3" x14ac:dyDescent="0.25">
      <c r="A118" s="8">
        <v>41020</v>
      </c>
      <c r="B118" t="s">
        <v>2898</v>
      </c>
      <c r="C118" t="s">
        <v>500</v>
      </c>
    </row>
    <row r="119" spans="1:3" x14ac:dyDescent="0.25">
      <c r="A119" s="8">
        <v>67050</v>
      </c>
      <c r="B119" t="s">
        <v>2630</v>
      </c>
      <c r="C119" t="s">
        <v>442</v>
      </c>
    </row>
    <row r="120" spans="1:3" x14ac:dyDescent="0.25">
      <c r="A120" s="8">
        <v>21035</v>
      </c>
      <c r="B120" t="s">
        <v>2870</v>
      </c>
      <c r="C120" t="s">
        <v>474</v>
      </c>
    </row>
    <row r="121" spans="1:3" x14ac:dyDescent="0.25">
      <c r="A121" s="8">
        <v>87095</v>
      </c>
      <c r="B121" t="s">
        <v>3241</v>
      </c>
      <c r="C121" t="s">
        <v>460</v>
      </c>
    </row>
    <row r="122" spans="1:3" x14ac:dyDescent="0.25">
      <c r="A122" s="8">
        <v>82025</v>
      </c>
      <c r="B122" t="s">
        <v>2338</v>
      </c>
      <c r="C122" t="s">
        <v>452</v>
      </c>
    </row>
    <row r="123" spans="1:3" x14ac:dyDescent="0.25">
      <c r="A123" s="8">
        <v>80103</v>
      </c>
      <c r="B123" t="s">
        <v>2411</v>
      </c>
      <c r="C123" t="s">
        <v>544</v>
      </c>
    </row>
    <row r="124" spans="1:3" x14ac:dyDescent="0.25">
      <c r="A124" s="8">
        <v>62047</v>
      </c>
      <c r="B124" t="s">
        <v>2546</v>
      </c>
      <c r="C124" t="s">
        <v>607</v>
      </c>
    </row>
    <row r="125" spans="1:3" x14ac:dyDescent="0.25">
      <c r="A125" s="8">
        <v>39030</v>
      </c>
      <c r="B125" t="s">
        <v>2963</v>
      </c>
      <c r="C125" t="s">
        <v>282</v>
      </c>
    </row>
    <row r="126" spans="1:3" x14ac:dyDescent="0.25">
      <c r="A126" s="8">
        <v>99025</v>
      </c>
      <c r="B126" t="s">
        <v>3384</v>
      </c>
      <c r="C126" t="s">
        <v>541</v>
      </c>
    </row>
    <row r="127" spans="1:3" x14ac:dyDescent="0.25">
      <c r="A127" s="8">
        <v>84090</v>
      </c>
      <c r="B127" t="s">
        <v>2833</v>
      </c>
      <c r="C127" t="s">
        <v>732</v>
      </c>
    </row>
    <row r="128" spans="1:3" x14ac:dyDescent="0.25">
      <c r="A128" s="8">
        <v>99055</v>
      </c>
      <c r="B128" t="s">
        <v>3385</v>
      </c>
      <c r="C128" t="s">
        <v>352</v>
      </c>
    </row>
    <row r="129" spans="1:3" x14ac:dyDescent="0.25">
      <c r="A129" s="8">
        <v>99814</v>
      </c>
      <c r="B129" t="s">
        <v>3385</v>
      </c>
      <c r="C129" t="s">
        <v>449</v>
      </c>
    </row>
    <row r="130" spans="1:3" x14ac:dyDescent="0.25">
      <c r="A130" s="8">
        <v>96035</v>
      </c>
      <c r="B130" t="s">
        <v>3030</v>
      </c>
      <c r="C130" t="s">
        <v>493</v>
      </c>
    </row>
    <row r="131" spans="1:3" x14ac:dyDescent="0.25">
      <c r="A131" s="8">
        <v>79065</v>
      </c>
      <c r="B131" t="s">
        <v>2502</v>
      </c>
      <c r="C131" t="s">
        <v>429</v>
      </c>
    </row>
    <row r="132" spans="1:3" x14ac:dyDescent="0.25">
      <c r="A132" s="8">
        <v>84015</v>
      </c>
      <c r="B132" t="s">
        <v>2839</v>
      </c>
      <c r="C132" t="s">
        <v>821</v>
      </c>
    </row>
    <row r="133" spans="1:3" x14ac:dyDescent="0.25">
      <c r="A133" s="8">
        <v>15035</v>
      </c>
      <c r="B133" t="s">
        <v>2131</v>
      </c>
      <c r="C133" t="s">
        <v>376</v>
      </c>
    </row>
    <row r="134" spans="1:3" x14ac:dyDescent="0.25">
      <c r="A134" s="8">
        <v>87110</v>
      </c>
      <c r="B134" t="s">
        <v>2131</v>
      </c>
      <c r="C134" t="s">
        <v>553</v>
      </c>
    </row>
    <row r="135" spans="1:3" x14ac:dyDescent="0.25">
      <c r="A135" s="8">
        <v>87075</v>
      </c>
      <c r="B135" t="s">
        <v>3234</v>
      </c>
      <c r="C135" t="s">
        <v>646</v>
      </c>
    </row>
    <row r="136" spans="1:3" x14ac:dyDescent="0.25">
      <c r="A136" s="8">
        <v>42110</v>
      </c>
      <c r="B136" t="s">
        <v>2710</v>
      </c>
      <c r="C136" t="s">
        <v>406</v>
      </c>
    </row>
    <row r="137" spans="1:3" x14ac:dyDescent="0.25">
      <c r="A137" s="8">
        <v>3010</v>
      </c>
      <c r="B137" t="s">
        <v>2274</v>
      </c>
      <c r="C137" t="s">
        <v>312</v>
      </c>
    </row>
    <row r="138" spans="1:3" x14ac:dyDescent="0.25">
      <c r="A138" s="8">
        <v>44037</v>
      </c>
      <c r="B138" t="s">
        <v>176</v>
      </c>
      <c r="C138" t="s">
        <v>407</v>
      </c>
    </row>
    <row r="139" spans="1:3" x14ac:dyDescent="0.25">
      <c r="A139" s="8">
        <v>3904</v>
      </c>
      <c r="B139" t="s">
        <v>2278</v>
      </c>
      <c r="C139" t="s">
        <v>413</v>
      </c>
    </row>
    <row r="140" spans="1:3" x14ac:dyDescent="0.25">
      <c r="A140" s="8">
        <v>95050</v>
      </c>
      <c r="B140" t="s">
        <v>2431</v>
      </c>
      <c r="C140" t="s">
        <v>295</v>
      </c>
    </row>
    <row r="141" spans="1:3" x14ac:dyDescent="0.25">
      <c r="A141" s="8">
        <v>44071</v>
      </c>
      <c r="B141" t="s">
        <v>2332</v>
      </c>
      <c r="C141" t="s">
        <v>502</v>
      </c>
    </row>
    <row r="142" spans="1:3" x14ac:dyDescent="0.25">
      <c r="A142" s="8">
        <v>59035</v>
      </c>
      <c r="B142" t="s">
        <v>2439</v>
      </c>
      <c r="C142" t="s">
        <v>441</v>
      </c>
    </row>
    <row r="143" spans="1:3" x14ac:dyDescent="0.25">
      <c r="A143" s="8">
        <v>41038</v>
      </c>
      <c r="B143" t="s">
        <v>2909</v>
      </c>
      <c r="C143" t="s">
        <v>593</v>
      </c>
    </row>
    <row r="144" spans="1:3" x14ac:dyDescent="0.25">
      <c r="A144" s="8">
        <v>71040</v>
      </c>
      <c r="B144" t="s">
        <v>2234</v>
      </c>
      <c r="C144" t="s">
        <v>349</v>
      </c>
    </row>
    <row r="145" spans="1:3" x14ac:dyDescent="0.25">
      <c r="A145" s="8">
        <v>98015</v>
      </c>
      <c r="B145" t="s">
        <v>3074</v>
      </c>
      <c r="C145" t="s">
        <v>496</v>
      </c>
    </row>
    <row r="146" spans="1:3" x14ac:dyDescent="0.25">
      <c r="A146" s="8">
        <v>66058</v>
      </c>
      <c r="B146" t="s">
        <v>2100</v>
      </c>
      <c r="C146" t="s">
        <v>540</v>
      </c>
    </row>
    <row r="147" spans="1:3" x14ac:dyDescent="0.25">
      <c r="A147" s="8">
        <v>90801</v>
      </c>
      <c r="B147" t="s">
        <v>2925</v>
      </c>
      <c r="C147" t="s">
        <v>336</v>
      </c>
    </row>
    <row r="148" spans="1:3" x14ac:dyDescent="0.25">
      <c r="A148" s="8">
        <v>4904</v>
      </c>
      <c r="B148" t="s">
        <v>2153</v>
      </c>
      <c r="C148" t="s">
        <v>414</v>
      </c>
    </row>
    <row r="149" spans="1:3" x14ac:dyDescent="0.25">
      <c r="A149" s="8">
        <v>30090</v>
      </c>
      <c r="B149" t="s">
        <v>2856</v>
      </c>
      <c r="C149" t="s">
        <v>403</v>
      </c>
    </row>
    <row r="150" spans="1:3" x14ac:dyDescent="0.25">
      <c r="A150" s="8">
        <v>46080</v>
      </c>
      <c r="B150" t="s">
        <v>2738</v>
      </c>
      <c r="C150" t="s">
        <v>948</v>
      </c>
    </row>
    <row r="151" spans="1:3" x14ac:dyDescent="0.25">
      <c r="A151" s="8">
        <v>61013</v>
      </c>
      <c r="B151" t="s">
        <v>2317</v>
      </c>
      <c r="C151" t="s">
        <v>318</v>
      </c>
    </row>
    <row r="152" spans="1:3" x14ac:dyDescent="0.25">
      <c r="A152" s="8">
        <v>40047</v>
      </c>
      <c r="B152" t="s">
        <v>2823</v>
      </c>
      <c r="C152" t="s">
        <v>302</v>
      </c>
    </row>
    <row r="153" spans="1:3" x14ac:dyDescent="0.25">
      <c r="A153" s="8">
        <v>39152</v>
      </c>
      <c r="B153" t="s">
        <v>2968</v>
      </c>
      <c r="C153" t="s">
        <v>385</v>
      </c>
    </row>
    <row r="154" spans="1:3" x14ac:dyDescent="0.25">
      <c r="A154" s="8">
        <v>13005</v>
      </c>
      <c r="B154" t="s">
        <v>2740</v>
      </c>
      <c r="C154" t="s">
        <v>469</v>
      </c>
    </row>
    <row r="155" spans="1:3" x14ac:dyDescent="0.25">
      <c r="A155" s="8">
        <v>83070</v>
      </c>
      <c r="B155" t="s">
        <v>2883</v>
      </c>
      <c r="C155" t="s">
        <v>902</v>
      </c>
    </row>
    <row r="156" spans="1:3" x14ac:dyDescent="0.25">
      <c r="A156" s="8">
        <v>67025</v>
      </c>
      <c r="B156" t="s">
        <v>2627</v>
      </c>
      <c r="C156" t="s">
        <v>535</v>
      </c>
    </row>
    <row r="157" spans="1:3" x14ac:dyDescent="0.25">
      <c r="A157" s="8">
        <v>83005</v>
      </c>
      <c r="B157" t="s">
        <v>2873</v>
      </c>
      <c r="C157" t="s">
        <v>979</v>
      </c>
    </row>
    <row r="158" spans="1:3" x14ac:dyDescent="0.25">
      <c r="A158" s="8">
        <v>83912</v>
      </c>
      <c r="B158" t="s">
        <v>2895</v>
      </c>
      <c r="C158" t="s">
        <v>1051</v>
      </c>
    </row>
    <row r="159" spans="1:3" x14ac:dyDescent="0.25">
      <c r="A159" s="8">
        <v>93005</v>
      </c>
      <c r="B159" t="s">
        <v>3088</v>
      </c>
      <c r="C159" t="s">
        <v>550</v>
      </c>
    </row>
    <row r="160" spans="1:3" x14ac:dyDescent="0.25">
      <c r="A160" s="8">
        <v>38070</v>
      </c>
      <c r="B160" t="s">
        <v>3170</v>
      </c>
      <c r="C160" t="s">
        <v>384</v>
      </c>
    </row>
    <row r="161" spans="1:3" x14ac:dyDescent="0.25">
      <c r="A161" s="8">
        <v>34058</v>
      </c>
      <c r="B161" t="s">
        <v>2483</v>
      </c>
      <c r="C161" t="s">
        <v>382</v>
      </c>
    </row>
    <row r="162" spans="1:3" x14ac:dyDescent="0.25">
      <c r="A162" s="8">
        <v>72010</v>
      </c>
      <c r="B162" t="s">
        <v>2192</v>
      </c>
      <c r="C162" t="s">
        <v>322</v>
      </c>
    </row>
    <row r="163" spans="1:3" x14ac:dyDescent="0.25">
      <c r="A163" s="8">
        <v>31015</v>
      </c>
      <c r="B163" t="s">
        <v>2668</v>
      </c>
      <c r="C163" t="s">
        <v>490</v>
      </c>
    </row>
    <row r="164" spans="1:3" x14ac:dyDescent="0.25">
      <c r="A164" s="8">
        <v>31020</v>
      </c>
      <c r="B164" t="s">
        <v>2668</v>
      </c>
      <c r="C164" t="s">
        <v>583</v>
      </c>
    </row>
    <row r="165" spans="1:3" x14ac:dyDescent="0.25">
      <c r="A165" s="8">
        <v>44023</v>
      </c>
      <c r="B165" t="s">
        <v>2326</v>
      </c>
      <c r="C165" t="s">
        <v>595</v>
      </c>
    </row>
    <row r="166" spans="1:3" x14ac:dyDescent="0.25">
      <c r="A166" s="8">
        <v>92022</v>
      </c>
      <c r="B166" t="s">
        <v>3145</v>
      </c>
      <c r="C166" t="s">
        <v>456</v>
      </c>
    </row>
    <row r="167" spans="1:3" x14ac:dyDescent="0.25">
      <c r="A167" s="8">
        <v>66142</v>
      </c>
      <c r="B167" t="s">
        <v>2111</v>
      </c>
      <c r="C167" t="s">
        <v>633</v>
      </c>
    </row>
    <row r="168" spans="1:3" x14ac:dyDescent="0.25">
      <c r="A168" s="8">
        <v>78802</v>
      </c>
      <c r="B168" t="s">
        <v>2218</v>
      </c>
      <c r="C168" t="s">
        <v>706</v>
      </c>
    </row>
    <row r="169" spans="1:3" x14ac:dyDescent="0.25">
      <c r="A169" s="8">
        <v>34025</v>
      </c>
      <c r="B169" t="s">
        <v>2490</v>
      </c>
      <c r="C169" t="s">
        <v>477</v>
      </c>
    </row>
    <row r="170" spans="1:3" x14ac:dyDescent="0.25">
      <c r="A170" s="8">
        <v>66087</v>
      </c>
      <c r="B170" t="s">
        <v>2103</v>
      </c>
      <c r="C170" t="s">
        <v>725</v>
      </c>
    </row>
    <row r="171" spans="1:3" x14ac:dyDescent="0.25">
      <c r="A171" s="8">
        <v>33040</v>
      </c>
      <c r="B171" t="s">
        <v>3177</v>
      </c>
      <c r="C171" t="s">
        <v>294</v>
      </c>
    </row>
    <row r="172" spans="1:3" x14ac:dyDescent="0.25">
      <c r="A172" s="8">
        <v>49058</v>
      </c>
      <c r="B172" t="s">
        <v>3144</v>
      </c>
      <c r="C172" t="s">
        <v>283</v>
      </c>
    </row>
    <row r="173" spans="1:3" x14ac:dyDescent="0.25">
      <c r="A173" s="8">
        <v>41117</v>
      </c>
      <c r="B173" t="s">
        <v>2908</v>
      </c>
      <c r="C173" t="s">
        <v>685</v>
      </c>
    </row>
    <row r="174" spans="1:3" x14ac:dyDescent="0.25">
      <c r="A174" s="8">
        <v>80135</v>
      </c>
      <c r="B174" t="s">
        <v>2416</v>
      </c>
      <c r="C174" t="s">
        <v>637</v>
      </c>
    </row>
    <row r="175" spans="1:3" x14ac:dyDescent="0.25">
      <c r="A175" s="8">
        <v>85030</v>
      </c>
      <c r="B175" t="s">
        <v>2784</v>
      </c>
      <c r="C175" t="s">
        <v>459</v>
      </c>
    </row>
    <row r="176" spans="1:3" x14ac:dyDescent="0.25">
      <c r="A176" s="8">
        <v>69075</v>
      </c>
      <c r="B176" t="s">
        <v>3062</v>
      </c>
      <c r="C176" t="s">
        <v>444</v>
      </c>
    </row>
    <row r="177" spans="1:3" x14ac:dyDescent="0.25">
      <c r="A177" s="8">
        <v>46050</v>
      </c>
      <c r="B177" t="s">
        <v>2722</v>
      </c>
      <c r="C177" t="s">
        <v>1024</v>
      </c>
    </row>
    <row r="178" spans="1:3" x14ac:dyDescent="0.25">
      <c r="A178" s="8">
        <v>87005</v>
      </c>
      <c r="B178" t="s">
        <v>3228</v>
      </c>
      <c r="C178" t="s">
        <v>738</v>
      </c>
    </row>
    <row r="179" spans="1:3" x14ac:dyDescent="0.25">
      <c r="A179" s="8">
        <v>87085</v>
      </c>
      <c r="B179" t="s">
        <v>3235</v>
      </c>
      <c r="C179" t="s">
        <v>827</v>
      </c>
    </row>
    <row r="180" spans="1:3" x14ac:dyDescent="0.25">
      <c r="A180" s="8">
        <v>49015</v>
      </c>
      <c r="B180" t="s">
        <v>3129</v>
      </c>
      <c r="C180" t="s">
        <v>386</v>
      </c>
    </row>
    <row r="181" spans="1:3" x14ac:dyDescent="0.25">
      <c r="A181" s="8">
        <v>41060</v>
      </c>
      <c r="B181" t="s">
        <v>2910</v>
      </c>
      <c r="C181" t="s">
        <v>776</v>
      </c>
    </row>
    <row r="182" spans="1:3" x14ac:dyDescent="0.25">
      <c r="A182" s="8">
        <v>31122</v>
      </c>
      <c r="B182" t="s">
        <v>2680</v>
      </c>
      <c r="C182" t="s">
        <v>676</v>
      </c>
    </row>
    <row r="183" spans="1:3" x14ac:dyDescent="0.25">
      <c r="A183" s="8">
        <v>46085</v>
      </c>
      <c r="B183" t="s">
        <v>2739</v>
      </c>
      <c r="C183" t="s">
        <v>1093</v>
      </c>
    </row>
    <row r="184" spans="1:3" x14ac:dyDescent="0.25">
      <c r="A184" s="8">
        <v>44010</v>
      </c>
      <c r="B184" t="s">
        <v>2324</v>
      </c>
      <c r="C184" t="s">
        <v>687</v>
      </c>
    </row>
    <row r="185" spans="1:3" x14ac:dyDescent="0.25">
      <c r="A185" s="8">
        <v>99045</v>
      </c>
      <c r="B185" t="s">
        <v>3386</v>
      </c>
      <c r="C185" t="s">
        <v>542</v>
      </c>
    </row>
    <row r="186" spans="1:3" x14ac:dyDescent="0.25">
      <c r="A186" s="8">
        <v>99810</v>
      </c>
      <c r="B186" t="s">
        <v>3386</v>
      </c>
      <c r="C186" t="s">
        <v>635</v>
      </c>
    </row>
    <row r="187" spans="1:3" x14ac:dyDescent="0.25">
      <c r="A187" s="8">
        <v>45093</v>
      </c>
      <c r="B187" t="s">
        <v>2371</v>
      </c>
      <c r="C187" t="s">
        <v>596</v>
      </c>
    </row>
    <row r="188" spans="1:3" x14ac:dyDescent="0.25">
      <c r="A188" s="8">
        <v>83075</v>
      </c>
      <c r="B188" t="s">
        <v>2884</v>
      </c>
      <c r="C188" t="s">
        <v>1119</v>
      </c>
    </row>
    <row r="189" spans="1:3" x14ac:dyDescent="0.25">
      <c r="A189" s="8">
        <v>69050</v>
      </c>
      <c r="B189" t="s">
        <v>3059</v>
      </c>
      <c r="C189" t="s">
        <v>537</v>
      </c>
    </row>
    <row r="190" spans="1:3" x14ac:dyDescent="0.25">
      <c r="A190" s="8">
        <v>62053</v>
      </c>
      <c r="B190" t="s">
        <v>2547</v>
      </c>
      <c r="C190" t="s">
        <v>699</v>
      </c>
    </row>
    <row r="191" spans="1:3" x14ac:dyDescent="0.25">
      <c r="A191" s="8">
        <v>6025</v>
      </c>
      <c r="B191" t="s">
        <v>2115</v>
      </c>
      <c r="C191" t="s">
        <v>416</v>
      </c>
    </row>
    <row r="192" spans="1:3" x14ac:dyDescent="0.25">
      <c r="A192" s="8">
        <v>10005</v>
      </c>
      <c r="B192" t="s">
        <v>2808</v>
      </c>
      <c r="C192" t="s">
        <v>268</v>
      </c>
    </row>
    <row r="193" spans="1:3" x14ac:dyDescent="0.25">
      <c r="A193" s="8">
        <v>95802</v>
      </c>
      <c r="B193" t="s">
        <v>2432</v>
      </c>
      <c r="C193" t="s">
        <v>397</v>
      </c>
    </row>
    <row r="194" spans="1:3" x14ac:dyDescent="0.25">
      <c r="A194" s="8">
        <v>77011</v>
      </c>
      <c r="B194" t="s">
        <v>2263</v>
      </c>
      <c r="C194" t="s">
        <v>327</v>
      </c>
    </row>
    <row r="195" spans="1:3" x14ac:dyDescent="0.25">
      <c r="A195" s="8">
        <v>46112</v>
      </c>
      <c r="B195" t="s">
        <v>2737</v>
      </c>
      <c r="C195" t="s">
        <v>1156</v>
      </c>
    </row>
    <row r="196" spans="1:3" x14ac:dyDescent="0.25">
      <c r="A196" s="8">
        <v>80005</v>
      </c>
      <c r="B196" t="s">
        <v>2400</v>
      </c>
      <c r="C196" t="s">
        <v>729</v>
      </c>
    </row>
    <row r="197" spans="1:3" x14ac:dyDescent="0.25">
      <c r="A197" s="8">
        <v>94220</v>
      </c>
      <c r="B197" t="s">
        <v>2387</v>
      </c>
      <c r="C197" t="s">
        <v>458</v>
      </c>
    </row>
    <row r="198" spans="1:3" x14ac:dyDescent="0.25">
      <c r="A198" s="8">
        <v>79097</v>
      </c>
      <c r="B198" t="s">
        <v>2505</v>
      </c>
      <c r="C198" t="s">
        <v>522</v>
      </c>
    </row>
    <row r="199" spans="1:3" x14ac:dyDescent="0.25">
      <c r="A199" s="8">
        <v>97035</v>
      </c>
      <c r="B199" t="s">
        <v>3387</v>
      </c>
      <c r="C199" t="s">
        <v>400</v>
      </c>
    </row>
    <row r="200" spans="1:3" x14ac:dyDescent="0.25">
      <c r="A200" s="8">
        <v>95045</v>
      </c>
      <c r="B200" t="s">
        <v>2430</v>
      </c>
      <c r="C200" t="s">
        <v>492</v>
      </c>
    </row>
    <row r="201" spans="1:3" x14ac:dyDescent="0.25">
      <c r="A201" s="8">
        <v>84060</v>
      </c>
      <c r="B201" t="s">
        <v>2843</v>
      </c>
      <c r="C201" t="s">
        <v>903</v>
      </c>
    </row>
    <row r="202" spans="1:3" x14ac:dyDescent="0.25">
      <c r="A202" s="8">
        <v>38047</v>
      </c>
      <c r="B202" t="s">
        <v>3173</v>
      </c>
      <c r="C202" t="s">
        <v>479</v>
      </c>
    </row>
    <row r="203" spans="1:3" x14ac:dyDescent="0.25">
      <c r="A203" s="8">
        <v>22010</v>
      </c>
      <c r="B203" t="s">
        <v>2583</v>
      </c>
      <c r="C203" t="s">
        <v>277</v>
      </c>
    </row>
    <row r="204" spans="1:3" x14ac:dyDescent="0.25">
      <c r="A204" s="8">
        <v>26005</v>
      </c>
      <c r="B204" t="s">
        <v>2658</v>
      </c>
      <c r="C204" t="s">
        <v>289</v>
      </c>
    </row>
    <row r="205" spans="1:3" x14ac:dyDescent="0.25">
      <c r="A205" s="8">
        <v>69010</v>
      </c>
      <c r="B205" t="s">
        <v>3057</v>
      </c>
      <c r="C205" t="s">
        <v>630</v>
      </c>
    </row>
    <row r="206" spans="1:3" x14ac:dyDescent="0.25">
      <c r="A206" s="8">
        <v>96015</v>
      </c>
      <c r="B206" t="s">
        <v>3024</v>
      </c>
      <c r="C206" t="s">
        <v>586</v>
      </c>
    </row>
    <row r="207" spans="1:3" x14ac:dyDescent="0.25">
      <c r="A207" s="8">
        <v>46010</v>
      </c>
      <c r="B207" t="s">
        <v>2721</v>
      </c>
      <c r="C207" t="s">
        <v>1211</v>
      </c>
    </row>
    <row r="208" spans="1:3" x14ac:dyDescent="0.25">
      <c r="A208" s="8">
        <v>30025</v>
      </c>
      <c r="B208" t="s">
        <v>2848</v>
      </c>
      <c r="C208" t="s">
        <v>498</v>
      </c>
    </row>
    <row r="209" spans="1:3" x14ac:dyDescent="0.25">
      <c r="A209" s="8">
        <v>85055</v>
      </c>
      <c r="B209" t="s">
        <v>2770</v>
      </c>
      <c r="C209" t="s">
        <v>552</v>
      </c>
    </row>
    <row r="210" spans="1:3" x14ac:dyDescent="0.25">
      <c r="A210" s="8">
        <v>87020</v>
      </c>
      <c r="B210" t="s">
        <v>3231</v>
      </c>
      <c r="C210" t="s">
        <v>909</v>
      </c>
    </row>
    <row r="211" spans="1:3" x14ac:dyDescent="0.25">
      <c r="A211" s="8">
        <v>3005</v>
      </c>
      <c r="B211" t="s">
        <v>2273</v>
      </c>
      <c r="C211" t="s">
        <v>507</v>
      </c>
    </row>
    <row r="212" spans="1:3" x14ac:dyDescent="0.25">
      <c r="A212" s="8">
        <v>81017</v>
      </c>
      <c r="B212" t="s">
        <v>168</v>
      </c>
      <c r="C212" t="s">
        <v>355</v>
      </c>
    </row>
    <row r="213" spans="1:3" x14ac:dyDescent="0.25">
      <c r="A213" s="8">
        <v>6802</v>
      </c>
      <c r="B213" t="s">
        <v>2126</v>
      </c>
      <c r="C213" t="s">
        <v>510</v>
      </c>
    </row>
    <row r="214" spans="1:3" x14ac:dyDescent="0.25">
      <c r="A214" s="8">
        <v>92055</v>
      </c>
      <c r="B214" t="s">
        <v>3147</v>
      </c>
      <c r="C214" t="s">
        <v>549</v>
      </c>
    </row>
    <row r="215" spans="1:3" x14ac:dyDescent="0.25">
      <c r="A215" s="8">
        <v>96010</v>
      </c>
      <c r="B215" t="s">
        <v>3023</v>
      </c>
      <c r="C215" t="s">
        <v>679</v>
      </c>
    </row>
    <row r="216" spans="1:3" x14ac:dyDescent="0.25">
      <c r="A216" s="8">
        <v>69060</v>
      </c>
      <c r="B216" t="s">
        <v>3069</v>
      </c>
      <c r="C216" t="s">
        <v>722</v>
      </c>
    </row>
    <row r="217" spans="1:3" x14ac:dyDescent="0.25">
      <c r="A217" s="8">
        <v>76025</v>
      </c>
      <c r="B217" t="s">
        <v>2633</v>
      </c>
      <c r="C217" t="s">
        <v>426</v>
      </c>
    </row>
    <row r="218" spans="1:3" x14ac:dyDescent="0.25">
      <c r="A218" s="8">
        <v>99060</v>
      </c>
      <c r="B218" t="s">
        <v>3388</v>
      </c>
      <c r="C218" t="s">
        <v>351</v>
      </c>
    </row>
    <row r="219" spans="1:3" x14ac:dyDescent="0.25">
      <c r="A219" s="8">
        <v>83032</v>
      </c>
      <c r="B219" t="s">
        <v>2877</v>
      </c>
      <c r="C219" t="s">
        <v>1177</v>
      </c>
    </row>
    <row r="220" spans="1:3" x14ac:dyDescent="0.25">
      <c r="A220" s="8">
        <v>47017</v>
      </c>
      <c r="B220" t="s">
        <v>3004</v>
      </c>
      <c r="C220" t="s">
        <v>309</v>
      </c>
    </row>
    <row r="221" spans="1:3" x14ac:dyDescent="0.25">
      <c r="A221" s="8">
        <v>2015</v>
      </c>
      <c r="B221" t="s">
        <v>2156</v>
      </c>
      <c r="C221" t="s">
        <v>412</v>
      </c>
    </row>
    <row r="222" spans="1:3" x14ac:dyDescent="0.25">
      <c r="A222" s="8">
        <v>35040</v>
      </c>
      <c r="B222" t="s">
        <v>2354</v>
      </c>
      <c r="C222" t="s">
        <v>331</v>
      </c>
    </row>
    <row r="223" spans="1:3" x14ac:dyDescent="0.25">
      <c r="A223" s="8">
        <v>3020</v>
      </c>
      <c r="B223" t="s">
        <v>2276</v>
      </c>
      <c r="C223" t="s">
        <v>600</v>
      </c>
    </row>
    <row r="224" spans="1:3" x14ac:dyDescent="0.25">
      <c r="A224" s="8">
        <v>9060</v>
      </c>
      <c r="B224" t="s">
        <v>2696</v>
      </c>
      <c r="C224" t="s">
        <v>267</v>
      </c>
    </row>
    <row r="225" spans="1:3" x14ac:dyDescent="0.25">
      <c r="A225" s="8">
        <v>83095</v>
      </c>
      <c r="B225" t="s">
        <v>2888</v>
      </c>
      <c r="C225" t="s">
        <v>1231</v>
      </c>
    </row>
    <row r="226" spans="1:3" x14ac:dyDescent="0.25">
      <c r="A226" s="8">
        <v>50065</v>
      </c>
      <c r="B226" t="s">
        <v>3013</v>
      </c>
      <c r="C226" t="s">
        <v>482</v>
      </c>
    </row>
    <row r="227" spans="1:3" x14ac:dyDescent="0.25">
      <c r="A227" s="8">
        <v>76055</v>
      </c>
      <c r="B227" t="s">
        <v>2638</v>
      </c>
      <c r="C227" t="s">
        <v>519</v>
      </c>
    </row>
    <row r="228" spans="1:3" x14ac:dyDescent="0.25">
      <c r="A228" s="8">
        <v>76052</v>
      </c>
      <c r="B228" t="s">
        <v>2637</v>
      </c>
      <c r="C228" t="s">
        <v>612</v>
      </c>
    </row>
    <row r="229" spans="1:3" x14ac:dyDescent="0.25">
      <c r="A229" s="8">
        <v>98014</v>
      </c>
      <c r="B229" t="s">
        <v>3073</v>
      </c>
      <c r="C229" t="s">
        <v>589</v>
      </c>
    </row>
    <row r="230" spans="1:3" x14ac:dyDescent="0.25">
      <c r="A230" s="8">
        <v>1042</v>
      </c>
      <c r="B230" t="s">
        <v>2929</v>
      </c>
      <c r="C230" t="s">
        <v>310</v>
      </c>
    </row>
    <row r="231" spans="1:3" x14ac:dyDescent="0.25">
      <c r="A231" s="8">
        <v>8015</v>
      </c>
      <c r="B231" t="s">
        <v>2341</v>
      </c>
      <c r="C231" t="s">
        <v>369</v>
      </c>
    </row>
    <row r="232" spans="1:3" x14ac:dyDescent="0.25">
      <c r="A232" s="8">
        <v>85095</v>
      </c>
      <c r="B232" t="s">
        <v>2775</v>
      </c>
      <c r="C232" t="s">
        <v>645</v>
      </c>
    </row>
    <row r="233" spans="1:3" x14ac:dyDescent="0.25">
      <c r="A233" s="8">
        <v>39010</v>
      </c>
      <c r="B233" t="s">
        <v>2961</v>
      </c>
      <c r="C233" t="s">
        <v>480</v>
      </c>
    </row>
    <row r="234" spans="1:3" x14ac:dyDescent="0.25">
      <c r="A234" s="8">
        <v>41075</v>
      </c>
      <c r="B234" t="s">
        <v>2904</v>
      </c>
      <c r="C234" t="s">
        <v>864</v>
      </c>
    </row>
    <row r="235" spans="1:3" x14ac:dyDescent="0.25">
      <c r="A235" s="8">
        <v>66062</v>
      </c>
      <c r="B235" t="s">
        <v>2101</v>
      </c>
      <c r="C235" t="s">
        <v>814</v>
      </c>
    </row>
    <row r="236" spans="1:3" x14ac:dyDescent="0.25">
      <c r="A236" s="8">
        <v>40005</v>
      </c>
      <c r="B236" t="s">
        <v>2818</v>
      </c>
      <c r="C236" t="s">
        <v>404</v>
      </c>
    </row>
    <row r="237" spans="1:3" x14ac:dyDescent="0.25">
      <c r="A237" s="8">
        <v>76065</v>
      </c>
      <c r="B237" t="s">
        <v>2639</v>
      </c>
      <c r="C237" t="s">
        <v>704</v>
      </c>
    </row>
    <row r="238" spans="1:3" x14ac:dyDescent="0.25">
      <c r="A238" s="8">
        <v>45055</v>
      </c>
      <c r="B238" t="s">
        <v>2368</v>
      </c>
      <c r="C238" t="s">
        <v>688</v>
      </c>
    </row>
    <row r="239" spans="1:3" x14ac:dyDescent="0.25">
      <c r="A239" s="8">
        <v>45043</v>
      </c>
      <c r="B239" t="s">
        <v>2368</v>
      </c>
      <c r="C239" t="s">
        <v>779</v>
      </c>
    </row>
    <row r="240" spans="1:3" x14ac:dyDescent="0.25">
      <c r="A240" s="8">
        <v>69005</v>
      </c>
      <c r="B240" t="s">
        <v>3056</v>
      </c>
      <c r="C240" t="s">
        <v>811</v>
      </c>
    </row>
    <row r="241" spans="1:3" x14ac:dyDescent="0.25">
      <c r="A241" s="8">
        <v>98040</v>
      </c>
      <c r="B241" t="s">
        <v>3208</v>
      </c>
      <c r="C241" t="s">
        <v>497</v>
      </c>
    </row>
    <row r="242" spans="1:3" x14ac:dyDescent="0.25">
      <c r="A242" s="8">
        <v>93020</v>
      </c>
      <c r="B242" t="s">
        <v>3078</v>
      </c>
      <c r="C242" t="s">
        <v>643</v>
      </c>
    </row>
    <row r="243" spans="1:3" x14ac:dyDescent="0.25">
      <c r="A243" s="8">
        <v>93025</v>
      </c>
      <c r="B243" t="s">
        <v>3091</v>
      </c>
      <c r="C243" t="s">
        <v>735</v>
      </c>
    </row>
    <row r="244" spans="1:3" x14ac:dyDescent="0.25">
      <c r="A244" s="8">
        <v>68010</v>
      </c>
      <c r="B244" t="s">
        <v>2790</v>
      </c>
      <c r="C244" t="s">
        <v>346</v>
      </c>
    </row>
    <row r="245" spans="1:3" x14ac:dyDescent="0.25">
      <c r="A245" s="8">
        <v>68015</v>
      </c>
      <c r="B245" t="s">
        <v>2790</v>
      </c>
      <c r="C245" t="s">
        <v>443</v>
      </c>
    </row>
    <row r="246" spans="1:3" x14ac:dyDescent="0.25">
      <c r="A246" s="8">
        <v>56042</v>
      </c>
      <c r="B246" t="s">
        <v>2525</v>
      </c>
      <c r="C246" t="s">
        <v>341</v>
      </c>
    </row>
    <row r="247" spans="1:3" x14ac:dyDescent="0.25">
      <c r="A247" s="8">
        <v>35035</v>
      </c>
      <c r="B247" t="s">
        <v>2363</v>
      </c>
      <c r="C247" t="s">
        <v>430</v>
      </c>
    </row>
    <row r="248" spans="1:3" x14ac:dyDescent="0.25">
      <c r="A248" s="8">
        <v>69045</v>
      </c>
      <c r="B248" t="s">
        <v>3058</v>
      </c>
      <c r="C248" t="s">
        <v>895</v>
      </c>
    </row>
    <row r="249" spans="1:3" x14ac:dyDescent="0.25">
      <c r="A249" s="8">
        <v>19070</v>
      </c>
      <c r="B249" t="s">
        <v>2599</v>
      </c>
      <c r="C249" t="s">
        <v>485</v>
      </c>
    </row>
    <row r="250" spans="1:3" x14ac:dyDescent="0.25">
      <c r="A250" s="8">
        <v>5025</v>
      </c>
      <c r="B250" t="s">
        <v>2249</v>
      </c>
      <c r="C250" t="s">
        <v>602</v>
      </c>
    </row>
    <row r="251" spans="1:3" x14ac:dyDescent="0.25">
      <c r="A251" s="8">
        <v>5020</v>
      </c>
      <c r="B251" t="s">
        <v>2248</v>
      </c>
      <c r="C251" t="s">
        <v>694</v>
      </c>
    </row>
    <row r="252" spans="1:3" x14ac:dyDescent="0.25">
      <c r="A252" s="8">
        <v>69025</v>
      </c>
      <c r="B252" t="s">
        <v>3065</v>
      </c>
      <c r="C252" t="s">
        <v>973</v>
      </c>
    </row>
    <row r="253" spans="1:3" x14ac:dyDescent="0.25">
      <c r="A253" s="8">
        <v>78065</v>
      </c>
      <c r="B253" t="s">
        <v>2209</v>
      </c>
      <c r="C253" t="s">
        <v>796</v>
      </c>
    </row>
    <row r="254" spans="1:3" x14ac:dyDescent="0.25">
      <c r="A254" s="8">
        <v>71100</v>
      </c>
      <c r="B254" t="s">
        <v>2245</v>
      </c>
      <c r="C254" t="s">
        <v>446</v>
      </c>
    </row>
    <row r="255" spans="1:3" x14ac:dyDescent="0.25">
      <c r="A255" s="8">
        <v>85803</v>
      </c>
      <c r="B255" t="s">
        <v>2779</v>
      </c>
      <c r="C255" t="s">
        <v>737</v>
      </c>
    </row>
    <row r="256" spans="1:3" x14ac:dyDescent="0.25">
      <c r="A256" s="8">
        <v>69055</v>
      </c>
      <c r="B256" t="s">
        <v>3068</v>
      </c>
      <c r="C256" t="s">
        <v>1045</v>
      </c>
    </row>
    <row r="257" spans="1:3" x14ac:dyDescent="0.25">
      <c r="A257" s="8">
        <v>99085</v>
      </c>
      <c r="B257" t="s">
        <v>3389</v>
      </c>
      <c r="C257" t="s">
        <v>817</v>
      </c>
    </row>
    <row r="258" spans="1:3" x14ac:dyDescent="0.25">
      <c r="A258" s="8">
        <v>99879</v>
      </c>
      <c r="B258" t="s">
        <v>3389</v>
      </c>
      <c r="C258" t="s">
        <v>900</v>
      </c>
    </row>
    <row r="259" spans="1:3" x14ac:dyDescent="0.25">
      <c r="A259" s="8">
        <v>32058</v>
      </c>
      <c r="B259" t="s">
        <v>3200</v>
      </c>
      <c r="C259" t="s">
        <v>280</v>
      </c>
    </row>
    <row r="260" spans="1:3" x14ac:dyDescent="0.25">
      <c r="A260" s="8">
        <v>31040</v>
      </c>
      <c r="B260" t="s">
        <v>2672</v>
      </c>
      <c r="C260" t="s">
        <v>767</v>
      </c>
    </row>
    <row r="261" spans="1:3" x14ac:dyDescent="0.25">
      <c r="A261" s="8">
        <v>78042</v>
      </c>
      <c r="B261" t="s">
        <v>2205</v>
      </c>
      <c r="C261" t="s">
        <v>882</v>
      </c>
    </row>
    <row r="262" spans="1:3" x14ac:dyDescent="0.25">
      <c r="A262" s="8">
        <v>99140</v>
      </c>
      <c r="B262" t="s">
        <v>3390</v>
      </c>
      <c r="C262" t="s">
        <v>977</v>
      </c>
    </row>
    <row r="263" spans="1:3" x14ac:dyDescent="0.25">
      <c r="A263" s="8">
        <v>99885</v>
      </c>
      <c r="B263" t="s">
        <v>3390</v>
      </c>
      <c r="C263" t="s">
        <v>1049</v>
      </c>
    </row>
    <row r="264" spans="1:3" x14ac:dyDescent="0.25">
      <c r="A264" s="8">
        <v>61025</v>
      </c>
      <c r="B264" t="s">
        <v>178</v>
      </c>
      <c r="C264" t="s">
        <v>419</v>
      </c>
    </row>
    <row r="265" spans="1:3" x14ac:dyDescent="0.25">
      <c r="A265" s="8">
        <v>67802</v>
      </c>
      <c r="B265" t="s">
        <v>2632</v>
      </c>
      <c r="C265" t="s">
        <v>628</v>
      </c>
    </row>
    <row r="266" spans="1:3" x14ac:dyDescent="0.25">
      <c r="A266" s="8">
        <v>14050</v>
      </c>
      <c r="B266" t="s">
        <v>154</v>
      </c>
      <c r="C266" t="s">
        <v>272</v>
      </c>
    </row>
    <row r="267" spans="1:3" x14ac:dyDescent="0.25">
      <c r="A267" s="8">
        <v>72802</v>
      </c>
      <c r="B267" t="s">
        <v>2190</v>
      </c>
      <c r="C267" t="s">
        <v>423</v>
      </c>
    </row>
    <row r="268" spans="1:3" x14ac:dyDescent="0.25">
      <c r="A268" s="8">
        <v>99090</v>
      </c>
      <c r="B268" t="s">
        <v>3391</v>
      </c>
      <c r="C268" t="s">
        <v>1117</v>
      </c>
    </row>
    <row r="269" spans="1:3" x14ac:dyDescent="0.25">
      <c r="A269" s="8">
        <v>99894</v>
      </c>
      <c r="B269" t="s">
        <v>3391</v>
      </c>
      <c r="C269" t="s">
        <v>1175</v>
      </c>
    </row>
    <row r="270" spans="1:3" x14ac:dyDescent="0.25">
      <c r="A270" s="8">
        <v>99130</v>
      </c>
      <c r="B270" t="s">
        <v>3392</v>
      </c>
      <c r="C270" t="s">
        <v>1229</v>
      </c>
    </row>
    <row r="271" spans="1:3" x14ac:dyDescent="0.25">
      <c r="A271" s="8">
        <v>99888</v>
      </c>
      <c r="B271" t="s">
        <v>3392</v>
      </c>
      <c r="C271" t="s">
        <v>1276</v>
      </c>
    </row>
    <row r="272" spans="1:3" x14ac:dyDescent="0.25">
      <c r="A272" s="8">
        <v>99110</v>
      </c>
      <c r="B272" t="s">
        <v>3393</v>
      </c>
      <c r="C272" t="s">
        <v>1320</v>
      </c>
    </row>
    <row r="273" spans="1:3" x14ac:dyDescent="0.25">
      <c r="A273" s="8">
        <v>99890</v>
      </c>
      <c r="B273" t="s">
        <v>3393</v>
      </c>
      <c r="C273" t="s">
        <v>1357</v>
      </c>
    </row>
    <row r="274" spans="1:3" x14ac:dyDescent="0.25">
      <c r="A274" s="8">
        <v>97806</v>
      </c>
      <c r="B274" t="s">
        <v>3394</v>
      </c>
      <c r="C274" t="s">
        <v>495</v>
      </c>
    </row>
    <row r="275" spans="1:3" x14ac:dyDescent="0.25">
      <c r="A275" s="8">
        <v>99065</v>
      </c>
      <c r="B275" t="s">
        <v>3394</v>
      </c>
      <c r="C275" t="s">
        <v>1390</v>
      </c>
    </row>
    <row r="276" spans="1:3" x14ac:dyDescent="0.25">
      <c r="A276" s="8">
        <v>83015</v>
      </c>
      <c r="B276" t="s">
        <v>2875</v>
      </c>
      <c r="C276" t="s">
        <v>1278</v>
      </c>
    </row>
    <row r="277" spans="1:3" x14ac:dyDescent="0.25">
      <c r="A277" s="8">
        <v>85802</v>
      </c>
      <c r="B277" t="s">
        <v>2778</v>
      </c>
      <c r="C277" t="s">
        <v>826</v>
      </c>
    </row>
    <row r="278" spans="1:3" x14ac:dyDescent="0.25">
      <c r="A278" s="8">
        <v>79025</v>
      </c>
      <c r="B278" t="s">
        <v>2496</v>
      </c>
      <c r="C278" t="s">
        <v>615</v>
      </c>
    </row>
    <row r="279" spans="1:3" x14ac:dyDescent="0.25">
      <c r="A279" s="8">
        <v>99875</v>
      </c>
      <c r="B279" t="s">
        <v>3395</v>
      </c>
      <c r="C279" t="s">
        <v>634</v>
      </c>
    </row>
    <row r="280" spans="1:3" x14ac:dyDescent="0.25">
      <c r="A280" s="8">
        <v>99896</v>
      </c>
      <c r="B280" t="s">
        <v>3396</v>
      </c>
      <c r="C280" t="s">
        <v>1421</v>
      </c>
    </row>
    <row r="281" spans="1:3" x14ac:dyDescent="0.25">
      <c r="A281" s="8">
        <v>42070</v>
      </c>
      <c r="B281" t="s">
        <v>2708</v>
      </c>
      <c r="C281" t="s">
        <v>501</v>
      </c>
    </row>
    <row r="282" spans="1:3" x14ac:dyDescent="0.25">
      <c r="A282" s="8">
        <v>39097</v>
      </c>
      <c r="B282" t="s">
        <v>2965</v>
      </c>
      <c r="C282" t="s">
        <v>573</v>
      </c>
    </row>
    <row r="283" spans="1:3" x14ac:dyDescent="0.25">
      <c r="A283" s="8">
        <v>31105</v>
      </c>
      <c r="B283" t="s">
        <v>2676</v>
      </c>
      <c r="C283" t="s">
        <v>855</v>
      </c>
    </row>
    <row r="284" spans="1:3" x14ac:dyDescent="0.25">
      <c r="A284" s="8">
        <v>85010</v>
      </c>
      <c r="B284" t="s">
        <v>2766</v>
      </c>
      <c r="C284" t="s">
        <v>908</v>
      </c>
    </row>
    <row r="285" spans="1:3" x14ac:dyDescent="0.25">
      <c r="A285" s="8">
        <v>66102</v>
      </c>
      <c r="B285" t="s">
        <v>2106</v>
      </c>
      <c r="C285" t="s">
        <v>898</v>
      </c>
    </row>
    <row r="286" spans="1:3" x14ac:dyDescent="0.25">
      <c r="A286" s="8">
        <v>89802</v>
      </c>
      <c r="B286" t="s">
        <v>3216</v>
      </c>
      <c r="C286" t="s">
        <v>367</v>
      </c>
    </row>
    <row r="287" spans="1:3" x14ac:dyDescent="0.25">
      <c r="A287" s="8">
        <v>83802</v>
      </c>
      <c r="B287" t="s">
        <v>2889</v>
      </c>
      <c r="C287" t="s">
        <v>1322</v>
      </c>
    </row>
    <row r="288" spans="1:3" x14ac:dyDescent="0.25">
      <c r="A288" s="8">
        <v>99095</v>
      </c>
      <c r="B288" t="s">
        <v>3397</v>
      </c>
      <c r="C288" t="s">
        <v>1446</v>
      </c>
    </row>
    <row r="289" spans="1:3" x14ac:dyDescent="0.25">
      <c r="A289" s="8">
        <v>99893</v>
      </c>
      <c r="B289" t="s">
        <v>3397</v>
      </c>
      <c r="C289" t="s">
        <v>1467</v>
      </c>
    </row>
    <row r="290" spans="1:3" x14ac:dyDescent="0.25">
      <c r="A290" s="8">
        <v>99075</v>
      </c>
      <c r="B290" t="s">
        <v>3398</v>
      </c>
      <c r="C290" t="s">
        <v>1484</v>
      </c>
    </row>
    <row r="291" spans="1:3" x14ac:dyDescent="0.25">
      <c r="A291" s="8">
        <v>99877</v>
      </c>
      <c r="B291" t="s">
        <v>3398</v>
      </c>
      <c r="C291" t="s">
        <v>1497</v>
      </c>
    </row>
    <row r="292" spans="1:3" x14ac:dyDescent="0.25">
      <c r="A292" s="8">
        <v>90017</v>
      </c>
      <c r="B292" t="s">
        <v>2923</v>
      </c>
      <c r="C292" t="s">
        <v>433</v>
      </c>
    </row>
    <row r="293" spans="1:3" x14ac:dyDescent="0.25">
      <c r="A293" s="8">
        <v>78115</v>
      </c>
      <c r="B293" t="s">
        <v>2214</v>
      </c>
      <c r="C293" t="s">
        <v>960</v>
      </c>
    </row>
    <row r="294" spans="1:3" x14ac:dyDescent="0.25">
      <c r="A294" s="8">
        <v>88030</v>
      </c>
      <c r="B294" t="s">
        <v>3249</v>
      </c>
      <c r="C294" t="s">
        <v>647</v>
      </c>
    </row>
    <row r="295" spans="1:3" x14ac:dyDescent="0.25">
      <c r="A295" s="8">
        <v>91050</v>
      </c>
      <c r="B295" t="s">
        <v>2917</v>
      </c>
      <c r="C295" t="s">
        <v>455</v>
      </c>
    </row>
    <row r="296" spans="1:3" x14ac:dyDescent="0.25">
      <c r="A296" s="8">
        <v>19090</v>
      </c>
      <c r="B296" t="s">
        <v>2601</v>
      </c>
      <c r="C296" t="s">
        <v>578</v>
      </c>
    </row>
    <row r="297" spans="1:3" x14ac:dyDescent="0.25">
      <c r="A297" s="8">
        <v>29030</v>
      </c>
      <c r="B297" t="s">
        <v>2934</v>
      </c>
      <c r="C297" t="s">
        <v>292</v>
      </c>
    </row>
    <row r="298" spans="1:3" x14ac:dyDescent="0.25">
      <c r="A298" s="8">
        <v>79047</v>
      </c>
      <c r="B298" t="s">
        <v>2499</v>
      </c>
      <c r="C298" t="s">
        <v>707</v>
      </c>
    </row>
    <row r="299" spans="1:3" x14ac:dyDescent="0.25">
      <c r="A299" s="8">
        <v>15013</v>
      </c>
      <c r="B299" t="s">
        <v>2128</v>
      </c>
      <c r="C299" t="s">
        <v>471</v>
      </c>
    </row>
    <row r="300" spans="1:3" x14ac:dyDescent="0.25">
      <c r="A300" s="8">
        <v>4030</v>
      </c>
      <c r="B300" t="s">
        <v>2149</v>
      </c>
      <c r="C300" t="s">
        <v>508</v>
      </c>
    </row>
    <row r="301" spans="1:3" x14ac:dyDescent="0.25">
      <c r="A301" s="8">
        <v>78130</v>
      </c>
      <c r="B301" t="s">
        <v>2217</v>
      </c>
      <c r="C301" t="s">
        <v>1034</v>
      </c>
    </row>
    <row r="302" spans="1:3" x14ac:dyDescent="0.25">
      <c r="A302" s="8">
        <v>88015</v>
      </c>
      <c r="B302" t="s">
        <v>3261</v>
      </c>
      <c r="C302" t="s">
        <v>739</v>
      </c>
    </row>
    <row r="303" spans="1:3" x14ac:dyDescent="0.25">
      <c r="A303" s="8">
        <v>88045</v>
      </c>
      <c r="B303" t="s">
        <v>3251</v>
      </c>
      <c r="C303" t="s">
        <v>828</v>
      </c>
    </row>
    <row r="304" spans="1:3" x14ac:dyDescent="0.25">
      <c r="A304" s="8">
        <v>41027</v>
      </c>
      <c r="B304" t="s">
        <v>2899</v>
      </c>
      <c r="C304" t="s">
        <v>944</v>
      </c>
    </row>
    <row r="305" spans="1:3" x14ac:dyDescent="0.25">
      <c r="A305" s="8">
        <v>82035</v>
      </c>
      <c r="B305" t="s">
        <v>2336</v>
      </c>
      <c r="C305" t="s">
        <v>545</v>
      </c>
    </row>
    <row r="306" spans="1:3" x14ac:dyDescent="0.25">
      <c r="A306" s="8">
        <v>14085</v>
      </c>
      <c r="B306" t="s">
        <v>2997</v>
      </c>
      <c r="C306" t="s">
        <v>375</v>
      </c>
    </row>
    <row r="307" spans="1:3" x14ac:dyDescent="0.25">
      <c r="A307" s="8">
        <v>67015</v>
      </c>
      <c r="B307" t="s">
        <v>2625</v>
      </c>
      <c r="C307" t="s">
        <v>720</v>
      </c>
    </row>
    <row r="308" spans="1:3" x14ac:dyDescent="0.25">
      <c r="A308" s="8">
        <v>54035</v>
      </c>
      <c r="B308" t="s">
        <v>2284</v>
      </c>
      <c r="C308" t="s">
        <v>339</v>
      </c>
    </row>
    <row r="309" spans="1:3" x14ac:dyDescent="0.25">
      <c r="A309" s="8">
        <v>9005</v>
      </c>
      <c r="B309" t="s">
        <v>2686</v>
      </c>
      <c r="C309" t="s">
        <v>370</v>
      </c>
    </row>
    <row r="310" spans="1:3" x14ac:dyDescent="0.25">
      <c r="A310" s="8">
        <v>87080</v>
      </c>
      <c r="B310" t="s">
        <v>3239</v>
      </c>
      <c r="C310" t="s">
        <v>986</v>
      </c>
    </row>
    <row r="311" spans="1:3" x14ac:dyDescent="0.25">
      <c r="A311" s="8">
        <v>98804</v>
      </c>
      <c r="B311" t="s">
        <v>3076</v>
      </c>
      <c r="C311" t="s">
        <v>681</v>
      </c>
    </row>
    <row r="312" spans="1:3" x14ac:dyDescent="0.25">
      <c r="A312" s="8">
        <v>87090</v>
      </c>
      <c r="B312" t="s">
        <v>3236</v>
      </c>
      <c r="C312" t="s">
        <v>1058</v>
      </c>
    </row>
    <row r="313" spans="1:3" x14ac:dyDescent="0.25">
      <c r="A313" s="8">
        <v>10010</v>
      </c>
      <c r="B313" t="s">
        <v>2809</v>
      </c>
      <c r="C313" t="s">
        <v>371</v>
      </c>
    </row>
    <row r="314" spans="1:3" x14ac:dyDescent="0.25">
      <c r="A314" s="8">
        <v>90012</v>
      </c>
      <c r="B314" t="s">
        <v>2922</v>
      </c>
      <c r="C314" t="s">
        <v>526</v>
      </c>
    </row>
    <row r="315" spans="1:3" x14ac:dyDescent="0.25">
      <c r="A315" s="8">
        <v>52050</v>
      </c>
      <c r="B315" t="s">
        <v>2613</v>
      </c>
      <c r="C315" t="s">
        <v>417</v>
      </c>
    </row>
    <row r="316" spans="1:3" x14ac:dyDescent="0.25">
      <c r="A316" s="8">
        <v>50085</v>
      </c>
      <c r="B316" t="s">
        <v>3015</v>
      </c>
      <c r="C316" t="s">
        <v>575</v>
      </c>
    </row>
    <row r="317" spans="1:3" x14ac:dyDescent="0.25">
      <c r="A317" s="8">
        <v>78120</v>
      </c>
      <c r="B317" t="s">
        <v>2215</v>
      </c>
      <c r="C317" t="s">
        <v>1102</v>
      </c>
    </row>
    <row r="318" spans="1:3" x14ac:dyDescent="0.25">
      <c r="A318" s="8">
        <v>93055</v>
      </c>
      <c r="B318" t="s">
        <v>3080</v>
      </c>
      <c r="C318" t="s">
        <v>824</v>
      </c>
    </row>
    <row r="319" spans="1:3" x14ac:dyDescent="0.25">
      <c r="A319" s="8">
        <v>93906</v>
      </c>
      <c r="B319" t="s">
        <v>3086</v>
      </c>
      <c r="C319" t="s">
        <v>906</v>
      </c>
    </row>
    <row r="320" spans="1:3" x14ac:dyDescent="0.25">
      <c r="A320" s="8">
        <v>79904</v>
      </c>
      <c r="B320" t="s">
        <v>2510</v>
      </c>
      <c r="C320" t="s">
        <v>797</v>
      </c>
    </row>
    <row r="321" spans="1:3" x14ac:dyDescent="0.25">
      <c r="A321" s="8">
        <v>9904</v>
      </c>
      <c r="B321" t="s">
        <v>2690</v>
      </c>
      <c r="C321" t="s">
        <v>465</v>
      </c>
    </row>
    <row r="322" spans="1:3" x14ac:dyDescent="0.25">
      <c r="A322" s="8">
        <v>7912</v>
      </c>
      <c r="B322" t="s">
        <v>2457</v>
      </c>
      <c r="C322" t="s">
        <v>556</v>
      </c>
    </row>
    <row r="323" spans="1:3" x14ac:dyDescent="0.25">
      <c r="A323" s="8">
        <v>91902</v>
      </c>
      <c r="B323" t="s">
        <v>2921</v>
      </c>
      <c r="C323" t="s">
        <v>548</v>
      </c>
    </row>
    <row r="324" spans="1:3" x14ac:dyDescent="0.25">
      <c r="A324" s="8">
        <v>95902</v>
      </c>
      <c r="B324" t="s">
        <v>2433</v>
      </c>
      <c r="C324" t="s">
        <v>585</v>
      </c>
    </row>
    <row r="325" spans="1:3" x14ac:dyDescent="0.25">
      <c r="A325" s="8">
        <v>7057</v>
      </c>
      <c r="B325" t="s">
        <v>2460</v>
      </c>
      <c r="C325" t="s">
        <v>649</v>
      </c>
    </row>
    <row r="326" spans="1:3" x14ac:dyDescent="0.25">
      <c r="A326" s="8">
        <v>35010</v>
      </c>
      <c r="B326" t="s">
        <v>2352</v>
      </c>
      <c r="C326" t="s">
        <v>523</v>
      </c>
    </row>
    <row r="327" spans="1:3" x14ac:dyDescent="0.25">
      <c r="A327" s="8">
        <v>79910</v>
      </c>
      <c r="B327" t="s">
        <v>2512</v>
      </c>
      <c r="C327" t="s">
        <v>883</v>
      </c>
    </row>
    <row r="328" spans="1:3" x14ac:dyDescent="0.25">
      <c r="A328" s="8">
        <v>22040</v>
      </c>
      <c r="B328" t="s">
        <v>2581</v>
      </c>
      <c r="C328" t="s">
        <v>380</v>
      </c>
    </row>
    <row r="329" spans="1:3" x14ac:dyDescent="0.25">
      <c r="A329" s="8">
        <v>34902</v>
      </c>
      <c r="B329" t="s">
        <v>2478</v>
      </c>
      <c r="C329" t="s">
        <v>570</v>
      </c>
    </row>
    <row r="330" spans="1:3" x14ac:dyDescent="0.25">
      <c r="A330" s="8">
        <v>11902</v>
      </c>
      <c r="B330" t="s">
        <v>2648</v>
      </c>
      <c r="C330" t="s">
        <v>269</v>
      </c>
    </row>
    <row r="331" spans="1:3" x14ac:dyDescent="0.25">
      <c r="A331" s="8">
        <v>91005</v>
      </c>
      <c r="B331" t="s">
        <v>2911</v>
      </c>
      <c r="C331" t="s">
        <v>641</v>
      </c>
    </row>
    <row r="332" spans="1:3" x14ac:dyDescent="0.25">
      <c r="A332" s="8">
        <v>35908</v>
      </c>
      <c r="B332" t="s">
        <v>2361</v>
      </c>
      <c r="C332" t="s">
        <v>616</v>
      </c>
    </row>
    <row r="333" spans="1:3" x14ac:dyDescent="0.25">
      <c r="A333" s="8">
        <v>46075</v>
      </c>
      <c r="B333" t="s">
        <v>2726</v>
      </c>
      <c r="C333" t="s">
        <v>1260</v>
      </c>
    </row>
    <row r="334" spans="1:3" x14ac:dyDescent="0.25">
      <c r="A334" s="8">
        <v>62919</v>
      </c>
      <c r="B334" t="s">
        <v>2565</v>
      </c>
      <c r="C334" t="s">
        <v>790</v>
      </c>
    </row>
    <row r="335" spans="1:3" x14ac:dyDescent="0.25">
      <c r="A335" s="8">
        <v>7908</v>
      </c>
      <c r="B335" t="s">
        <v>2455</v>
      </c>
      <c r="C335" t="s">
        <v>741</v>
      </c>
    </row>
    <row r="336" spans="1:3" x14ac:dyDescent="0.25">
      <c r="A336" s="8">
        <v>88904</v>
      </c>
      <c r="B336" t="s">
        <v>3260</v>
      </c>
      <c r="C336" t="s">
        <v>910</v>
      </c>
    </row>
    <row r="337" spans="1:3" x14ac:dyDescent="0.25">
      <c r="A337" s="8">
        <v>22902</v>
      </c>
      <c r="B337" t="s">
        <v>2576</v>
      </c>
      <c r="C337" t="s">
        <v>475</v>
      </c>
    </row>
    <row r="338" spans="1:3" x14ac:dyDescent="0.25">
      <c r="A338" s="8">
        <v>79912</v>
      </c>
      <c r="B338" t="s">
        <v>2513</v>
      </c>
      <c r="C338" t="s">
        <v>961</v>
      </c>
    </row>
    <row r="339" spans="1:3" x14ac:dyDescent="0.25">
      <c r="A339" s="8">
        <v>22030</v>
      </c>
      <c r="B339" t="s">
        <v>2585</v>
      </c>
      <c r="C339" t="s">
        <v>568</v>
      </c>
    </row>
    <row r="340" spans="1:3" x14ac:dyDescent="0.25">
      <c r="A340" s="8">
        <v>79916</v>
      </c>
      <c r="B340" t="s">
        <v>2515</v>
      </c>
      <c r="C340" t="s">
        <v>1035</v>
      </c>
    </row>
    <row r="341" spans="1:3" x14ac:dyDescent="0.25">
      <c r="A341" s="8">
        <v>79902</v>
      </c>
      <c r="B341" t="s">
        <v>2509</v>
      </c>
      <c r="C341" t="s">
        <v>1103</v>
      </c>
    </row>
    <row r="342" spans="1:3" x14ac:dyDescent="0.25">
      <c r="A342" s="8">
        <v>13060</v>
      </c>
      <c r="B342" t="s">
        <v>2750</v>
      </c>
      <c r="C342" t="s">
        <v>562</v>
      </c>
    </row>
    <row r="343" spans="1:3" x14ac:dyDescent="0.25">
      <c r="A343" s="8">
        <v>62914</v>
      </c>
      <c r="B343" t="s">
        <v>2562</v>
      </c>
      <c r="C343" t="s">
        <v>876</v>
      </c>
    </row>
    <row r="344" spans="1:3" x14ac:dyDescent="0.25">
      <c r="A344" s="8">
        <v>9902</v>
      </c>
      <c r="B344" t="s">
        <v>2689</v>
      </c>
      <c r="C344" t="s">
        <v>558</v>
      </c>
    </row>
    <row r="345" spans="1:3" x14ac:dyDescent="0.25">
      <c r="A345" s="8">
        <v>79078</v>
      </c>
      <c r="B345" t="s">
        <v>2503</v>
      </c>
      <c r="C345" t="s">
        <v>1162</v>
      </c>
    </row>
    <row r="346" spans="1:3" x14ac:dyDescent="0.25">
      <c r="A346" s="8">
        <v>88902</v>
      </c>
      <c r="B346" t="s">
        <v>3265</v>
      </c>
      <c r="C346" t="s">
        <v>987</v>
      </c>
    </row>
    <row r="347" spans="1:3" x14ac:dyDescent="0.25">
      <c r="A347" s="8">
        <v>80130</v>
      </c>
      <c r="B347" t="s">
        <v>2415</v>
      </c>
      <c r="C347" t="s">
        <v>818</v>
      </c>
    </row>
    <row r="348" spans="1:3" x14ac:dyDescent="0.25">
      <c r="A348" s="8">
        <v>77055</v>
      </c>
      <c r="B348" t="s">
        <v>2266</v>
      </c>
      <c r="C348" t="s">
        <v>427</v>
      </c>
    </row>
    <row r="349" spans="1:3" x14ac:dyDescent="0.25">
      <c r="A349" s="8">
        <v>62904</v>
      </c>
      <c r="B349" t="s">
        <v>2557</v>
      </c>
      <c r="C349" t="s">
        <v>955</v>
      </c>
    </row>
    <row r="350" spans="1:3" x14ac:dyDescent="0.25">
      <c r="A350" s="8">
        <v>79922</v>
      </c>
      <c r="B350" t="s">
        <v>2517</v>
      </c>
      <c r="C350" t="s">
        <v>1217</v>
      </c>
    </row>
    <row r="351" spans="1:3" x14ac:dyDescent="0.25">
      <c r="A351" s="8">
        <v>30080</v>
      </c>
      <c r="B351" t="s">
        <v>2855</v>
      </c>
      <c r="C351" t="s">
        <v>591</v>
      </c>
    </row>
    <row r="352" spans="1:3" x14ac:dyDescent="0.25">
      <c r="A352" s="8">
        <v>79015</v>
      </c>
      <c r="B352" t="s">
        <v>2494</v>
      </c>
      <c r="C352" t="s">
        <v>1266</v>
      </c>
    </row>
    <row r="353" spans="1:3" x14ac:dyDescent="0.25">
      <c r="A353" s="8">
        <v>87902</v>
      </c>
      <c r="B353" t="s">
        <v>3232</v>
      </c>
      <c r="C353" t="s">
        <v>1126</v>
      </c>
    </row>
    <row r="354" spans="1:3" x14ac:dyDescent="0.25">
      <c r="A354" s="8">
        <v>62922</v>
      </c>
      <c r="B354" t="s">
        <v>2567</v>
      </c>
      <c r="C354" t="s">
        <v>1030</v>
      </c>
    </row>
    <row r="355" spans="1:3" x14ac:dyDescent="0.25">
      <c r="A355" s="8">
        <v>90027</v>
      </c>
      <c r="B355" t="s">
        <v>2924</v>
      </c>
      <c r="C355" t="s">
        <v>619</v>
      </c>
    </row>
    <row r="356" spans="1:3" x14ac:dyDescent="0.25">
      <c r="A356" s="8">
        <v>79924</v>
      </c>
      <c r="B356" t="s">
        <v>2518</v>
      </c>
      <c r="C356" t="s">
        <v>1311</v>
      </c>
    </row>
    <row r="357" spans="1:3" x14ac:dyDescent="0.25">
      <c r="A357" s="8">
        <v>28053</v>
      </c>
      <c r="B357" t="s">
        <v>3162</v>
      </c>
      <c r="C357" t="s">
        <v>291</v>
      </c>
    </row>
    <row r="358" spans="1:3" x14ac:dyDescent="0.25">
      <c r="A358" s="8">
        <v>18010</v>
      </c>
      <c r="B358" t="s">
        <v>3104</v>
      </c>
      <c r="C358" t="s">
        <v>484</v>
      </c>
    </row>
    <row r="359" spans="1:3" x14ac:dyDescent="0.25">
      <c r="A359" s="8">
        <v>89912</v>
      </c>
      <c r="B359" t="s">
        <v>3221</v>
      </c>
      <c r="C359" t="s">
        <v>462</v>
      </c>
    </row>
    <row r="360" spans="1:3" x14ac:dyDescent="0.25">
      <c r="A360" s="8">
        <v>10902</v>
      </c>
      <c r="B360" t="s">
        <v>2814</v>
      </c>
      <c r="C360" t="s">
        <v>466</v>
      </c>
    </row>
    <row r="361" spans="1:3" x14ac:dyDescent="0.25">
      <c r="A361" s="8">
        <v>76020</v>
      </c>
      <c r="B361" t="s">
        <v>2641</v>
      </c>
      <c r="C361" t="s">
        <v>794</v>
      </c>
    </row>
    <row r="362" spans="1:3" x14ac:dyDescent="0.25">
      <c r="A362" s="8">
        <v>21904</v>
      </c>
      <c r="B362" t="s">
        <v>2864</v>
      </c>
      <c r="C362" t="s">
        <v>567</v>
      </c>
    </row>
    <row r="363" spans="1:3" x14ac:dyDescent="0.25">
      <c r="A363" s="8">
        <v>98904</v>
      </c>
      <c r="B363" t="s">
        <v>3215</v>
      </c>
      <c r="C363" t="s">
        <v>3214</v>
      </c>
    </row>
    <row r="364" spans="1:3" x14ac:dyDescent="0.25">
      <c r="A364" s="8">
        <v>97810</v>
      </c>
      <c r="B364" t="s">
        <v>3399</v>
      </c>
      <c r="C364" t="s">
        <v>588</v>
      </c>
    </row>
    <row r="365" spans="1:3" x14ac:dyDescent="0.25">
      <c r="A365" s="8">
        <v>97912</v>
      </c>
      <c r="B365" t="s">
        <v>3400</v>
      </c>
      <c r="C365" t="s">
        <v>680</v>
      </c>
    </row>
    <row r="366" spans="1:3" x14ac:dyDescent="0.25">
      <c r="A366" s="8">
        <v>34906</v>
      </c>
      <c r="B366" t="s">
        <v>2480</v>
      </c>
      <c r="C366" t="s">
        <v>663</v>
      </c>
    </row>
    <row r="367" spans="1:3" x14ac:dyDescent="0.25">
      <c r="A367" s="8">
        <v>62910</v>
      </c>
      <c r="B367" t="s">
        <v>2560</v>
      </c>
      <c r="C367" t="s">
        <v>1099</v>
      </c>
    </row>
    <row r="368" spans="1:3" x14ac:dyDescent="0.25">
      <c r="A368" s="8">
        <v>83906</v>
      </c>
      <c r="B368" t="s">
        <v>2893</v>
      </c>
      <c r="C368" t="s">
        <v>1359</v>
      </c>
    </row>
    <row r="369" spans="1:3" x14ac:dyDescent="0.25">
      <c r="A369" s="8">
        <v>79926</v>
      </c>
      <c r="B369" t="s">
        <v>2519</v>
      </c>
      <c r="C369" t="s">
        <v>1351</v>
      </c>
    </row>
    <row r="370" spans="1:3" x14ac:dyDescent="0.25">
      <c r="A370" s="8">
        <v>35902</v>
      </c>
      <c r="B370" t="s">
        <v>2358</v>
      </c>
      <c r="C370" t="s">
        <v>708</v>
      </c>
    </row>
    <row r="371" spans="1:3" x14ac:dyDescent="0.25">
      <c r="A371" s="8">
        <v>7914</v>
      </c>
      <c r="B371" t="s">
        <v>2458</v>
      </c>
      <c r="C371" t="s">
        <v>830</v>
      </c>
    </row>
    <row r="372" spans="1:3" x14ac:dyDescent="0.25">
      <c r="A372" s="8">
        <v>62908</v>
      </c>
      <c r="B372" t="s">
        <v>2559</v>
      </c>
      <c r="C372" t="s">
        <v>1160</v>
      </c>
    </row>
    <row r="373" spans="1:3" x14ac:dyDescent="0.25">
      <c r="A373" s="8">
        <v>30030</v>
      </c>
      <c r="B373" t="s">
        <v>2862</v>
      </c>
      <c r="C373" t="s">
        <v>683</v>
      </c>
    </row>
    <row r="374" spans="1:3" x14ac:dyDescent="0.25">
      <c r="A374" s="8">
        <v>89908</v>
      </c>
      <c r="B374" t="s">
        <v>3217</v>
      </c>
      <c r="C374" t="s">
        <v>555</v>
      </c>
    </row>
    <row r="375" spans="1:3" x14ac:dyDescent="0.25">
      <c r="A375" s="8">
        <v>62902</v>
      </c>
      <c r="B375" t="s">
        <v>2556</v>
      </c>
      <c r="C375" t="s">
        <v>1215</v>
      </c>
    </row>
    <row r="376" spans="1:3" x14ac:dyDescent="0.25">
      <c r="A376" s="8">
        <v>94928</v>
      </c>
      <c r="B376" t="s">
        <v>2398</v>
      </c>
      <c r="C376" t="s">
        <v>551</v>
      </c>
    </row>
    <row r="377" spans="1:3" x14ac:dyDescent="0.25">
      <c r="A377" s="8">
        <v>93904</v>
      </c>
      <c r="B377" t="s">
        <v>3085</v>
      </c>
      <c r="C377" t="s">
        <v>983</v>
      </c>
    </row>
    <row r="378" spans="1:3" x14ac:dyDescent="0.25">
      <c r="A378" s="8">
        <v>83908</v>
      </c>
      <c r="B378" t="s">
        <v>2894</v>
      </c>
      <c r="C378" t="s">
        <v>1392</v>
      </c>
    </row>
    <row r="379" spans="1:3" x14ac:dyDescent="0.25">
      <c r="A379" s="8">
        <v>84902</v>
      </c>
      <c r="B379" t="s">
        <v>2836</v>
      </c>
      <c r="C379" t="s">
        <v>980</v>
      </c>
    </row>
    <row r="380" spans="1:3" x14ac:dyDescent="0.25">
      <c r="A380" s="8">
        <v>35904</v>
      </c>
      <c r="B380" t="s">
        <v>2359</v>
      </c>
      <c r="C380" t="s">
        <v>798</v>
      </c>
    </row>
    <row r="381" spans="1:3" x14ac:dyDescent="0.25">
      <c r="A381" s="8">
        <v>56023</v>
      </c>
      <c r="B381" t="s">
        <v>2522</v>
      </c>
      <c r="C381" t="s">
        <v>438</v>
      </c>
    </row>
    <row r="382" spans="1:3" x14ac:dyDescent="0.25">
      <c r="A382" s="8">
        <v>79914</v>
      </c>
      <c r="B382" t="s">
        <v>2514</v>
      </c>
      <c r="C382" t="s">
        <v>1384</v>
      </c>
    </row>
    <row r="383" spans="1:3" x14ac:dyDescent="0.25">
      <c r="A383" s="8">
        <v>16902</v>
      </c>
      <c r="B383" t="s">
        <v>2574</v>
      </c>
      <c r="C383" t="s">
        <v>377</v>
      </c>
    </row>
    <row r="384" spans="1:3" x14ac:dyDescent="0.25">
      <c r="A384" s="8">
        <v>29095</v>
      </c>
      <c r="B384" t="s">
        <v>2942</v>
      </c>
      <c r="C384" t="s">
        <v>394</v>
      </c>
    </row>
    <row r="385" spans="1:3" x14ac:dyDescent="0.25">
      <c r="A385" s="8">
        <v>83902</v>
      </c>
      <c r="B385" t="s">
        <v>2891</v>
      </c>
      <c r="C385" t="s">
        <v>1423</v>
      </c>
    </row>
    <row r="386" spans="1:3" x14ac:dyDescent="0.25">
      <c r="A386" s="8">
        <v>83804</v>
      </c>
      <c r="B386" t="s">
        <v>2890</v>
      </c>
      <c r="C386" t="s">
        <v>1448</v>
      </c>
    </row>
    <row r="387" spans="1:3" x14ac:dyDescent="0.25">
      <c r="A387" s="8">
        <v>79060</v>
      </c>
      <c r="B387" t="s">
        <v>2501</v>
      </c>
      <c r="C387" t="s">
        <v>1416</v>
      </c>
    </row>
    <row r="388" spans="1:3" x14ac:dyDescent="0.25">
      <c r="A388" s="8">
        <v>83020</v>
      </c>
      <c r="B388" t="s">
        <v>2876</v>
      </c>
      <c r="C388" t="s">
        <v>1469</v>
      </c>
    </row>
    <row r="389" spans="1:3" x14ac:dyDescent="0.25">
      <c r="A389" s="8">
        <v>22015</v>
      </c>
      <c r="B389" t="s">
        <v>2578</v>
      </c>
      <c r="C389" t="s">
        <v>661</v>
      </c>
    </row>
    <row r="390" spans="1:3" x14ac:dyDescent="0.25">
      <c r="A390" s="8">
        <v>79105</v>
      </c>
      <c r="B390" t="s">
        <v>2506</v>
      </c>
      <c r="C390" t="s">
        <v>1444</v>
      </c>
    </row>
    <row r="391" spans="1:3" x14ac:dyDescent="0.25">
      <c r="A391" s="8">
        <v>62916</v>
      </c>
      <c r="B391" t="s">
        <v>2563</v>
      </c>
      <c r="C391" t="s">
        <v>1264</v>
      </c>
    </row>
    <row r="392" spans="1:3" x14ac:dyDescent="0.25">
      <c r="A392" s="8">
        <v>34120</v>
      </c>
      <c r="B392" t="s">
        <v>2486</v>
      </c>
      <c r="C392" t="s">
        <v>754</v>
      </c>
    </row>
    <row r="393" spans="1:3" x14ac:dyDescent="0.25">
      <c r="A393" s="8">
        <v>80095</v>
      </c>
      <c r="B393" t="s">
        <v>2410</v>
      </c>
      <c r="C393" t="s">
        <v>901</v>
      </c>
    </row>
    <row r="394" spans="1:3" x14ac:dyDescent="0.25">
      <c r="A394" s="8">
        <v>89804</v>
      </c>
      <c r="B394" t="s">
        <v>2410</v>
      </c>
      <c r="C394" t="s">
        <v>648</v>
      </c>
    </row>
    <row r="395" spans="1:3" x14ac:dyDescent="0.25">
      <c r="A395" s="8">
        <v>78095</v>
      </c>
      <c r="B395" t="s">
        <v>2212</v>
      </c>
      <c r="C395" t="s">
        <v>1161</v>
      </c>
    </row>
    <row r="396" spans="1:3" x14ac:dyDescent="0.25">
      <c r="A396" s="8">
        <v>78127</v>
      </c>
      <c r="B396" t="s">
        <v>2216</v>
      </c>
      <c r="C396" t="s">
        <v>1216</v>
      </c>
    </row>
    <row r="397" spans="1:3" x14ac:dyDescent="0.25">
      <c r="A397" s="8">
        <v>97914</v>
      </c>
      <c r="B397" t="s">
        <v>3401</v>
      </c>
      <c r="C397" t="s">
        <v>771</v>
      </c>
    </row>
    <row r="398" spans="1:3" x14ac:dyDescent="0.25">
      <c r="A398" s="8">
        <v>79906</v>
      </c>
      <c r="B398" t="s">
        <v>2511</v>
      </c>
      <c r="C398" t="s">
        <v>1465</v>
      </c>
    </row>
    <row r="399" spans="1:3" x14ac:dyDescent="0.25">
      <c r="A399" s="8">
        <v>97904</v>
      </c>
      <c r="B399" t="s">
        <v>3102</v>
      </c>
      <c r="C399" t="s">
        <v>3101</v>
      </c>
    </row>
    <row r="400" spans="1:3" x14ac:dyDescent="0.25">
      <c r="A400" s="8">
        <v>85070</v>
      </c>
      <c r="B400" t="s">
        <v>2773</v>
      </c>
      <c r="C400" t="s">
        <v>985</v>
      </c>
    </row>
    <row r="401" spans="1:3" x14ac:dyDescent="0.25">
      <c r="A401" s="8">
        <v>94926</v>
      </c>
      <c r="B401" t="s">
        <v>2397</v>
      </c>
      <c r="C401" t="s">
        <v>644</v>
      </c>
    </row>
    <row r="402" spans="1:3" x14ac:dyDescent="0.25">
      <c r="A402" s="8">
        <v>93060</v>
      </c>
      <c r="B402" t="s">
        <v>3081</v>
      </c>
      <c r="C402" t="s">
        <v>1055</v>
      </c>
    </row>
    <row r="403" spans="1:3" x14ac:dyDescent="0.25">
      <c r="A403" s="8">
        <v>30095</v>
      </c>
      <c r="B403" t="s">
        <v>2857</v>
      </c>
      <c r="C403" t="s">
        <v>774</v>
      </c>
    </row>
    <row r="404" spans="1:3" x14ac:dyDescent="0.25">
      <c r="A404" s="8">
        <v>23057</v>
      </c>
      <c r="B404" t="s">
        <v>2382</v>
      </c>
      <c r="C404" t="s">
        <v>278</v>
      </c>
    </row>
    <row r="405" spans="1:3" x14ac:dyDescent="0.25">
      <c r="A405" s="8">
        <v>88035</v>
      </c>
      <c r="B405" t="s">
        <v>3264</v>
      </c>
      <c r="C405" t="s">
        <v>1059</v>
      </c>
    </row>
    <row r="406" spans="1:3" x14ac:dyDescent="0.25">
      <c r="A406" s="8">
        <v>82005</v>
      </c>
      <c r="B406" t="s">
        <v>2333</v>
      </c>
      <c r="C406" t="s">
        <v>638</v>
      </c>
    </row>
    <row r="407" spans="1:3" x14ac:dyDescent="0.25">
      <c r="A407" s="8">
        <v>21040</v>
      </c>
      <c r="B407" t="s">
        <v>2333</v>
      </c>
      <c r="C407" t="s">
        <v>638</v>
      </c>
    </row>
    <row r="408" spans="1:3" x14ac:dyDescent="0.25">
      <c r="A408" s="8">
        <v>85905</v>
      </c>
      <c r="B408" t="s">
        <v>2782</v>
      </c>
      <c r="C408" t="s">
        <v>1057</v>
      </c>
    </row>
    <row r="409" spans="1:3" x14ac:dyDescent="0.25">
      <c r="A409" s="8">
        <v>52017</v>
      </c>
      <c r="B409" t="s">
        <v>2609</v>
      </c>
      <c r="C409" t="s">
        <v>511</v>
      </c>
    </row>
    <row r="410" spans="1:3" x14ac:dyDescent="0.25">
      <c r="A410" s="8">
        <v>94210</v>
      </c>
      <c r="B410" t="s">
        <v>2385</v>
      </c>
      <c r="C410" t="s">
        <v>736</v>
      </c>
    </row>
    <row r="411" spans="1:3" x14ac:dyDescent="0.25">
      <c r="A411" s="8">
        <v>78015</v>
      </c>
      <c r="B411" t="s">
        <v>2203</v>
      </c>
      <c r="C411" t="s">
        <v>1265</v>
      </c>
    </row>
    <row r="412" spans="1:3" x14ac:dyDescent="0.25">
      <c r="A412" s="8">
        <v>94265</v>
      </c>
      <c r="B412" t="s">
        <v>2396</v>
      </c>
      <c r="C412" t="s">
        <v>825</v>
      </c>
    </row>
    <row r="413" spans="1:3" x14ac:dyDescent="0.25">
      <c r="A413" s="8">
        <v>79050</v>
      </c>
      <c r="B413" t="s">
        <v>2500</v>
      </c>
      <c r="C413" t="s">
        <v>1482</v>
      </c>
    </row>
    <row r="414" spans="1:3" x14ac:dyDescent="0.25">
      <c r="A414" s="8">
        <v>93065</v>
      </c>
      <c r="B414" t="s">
        <v>3082</v>
      </c>
      <c r="C414" t="s">
        <v>1123</v>
      </c>
    </row>
    <row r="415" spans="1:3" x14ac:dyDescent="0.25">
      <c r="A415" s="8">
        <v>6060</v>
      </c>
      <c r="B415" t="s">
        <v>2122</v>
      </c>
      <c r="C415" t="s">
        <v>603</v>
      </c>
    </row>
    <row r="416" spans="1:3" x14ac:dyDescent="0.25">
      <c r="A416" s="8">
        <v>60028</v>
      </c>
      <c r="B416" t="s">
        <v>3402</v>
      </c>
      <c r="C416" t="s">
        <v>418</v>
      </c>
    </row>
    <row r="417" spans="1:3" x14ac:dyDescent="0.25">
      <c r="A417" s="8">
        <v>85060</v>
      </c>
      <c r="B417" t="s">
        <v>2771</v>
      </c>
      <c r="C417" t="s">
        <v>1125</v>
      </c>
    </row>
    <row r="418" spans="1:3" x14ac:dyDescent="0.25">
      <c r="A418" s="8">
        <v>88080</v>
      </c>
      <c r="B418" t="s">
        <v>3262</v>
      </c>
      <c r="C418" t="s">
        <v>1127</v>
      </c>
    </row>
    <row r="419" spans="1:3" x14ac:dyDescent="0.25">
      <c r="A419" s="8">
        <v>33060</v>
      </c>
      <c r="B419" t="s">
        <v>3189</v>
      </c>
      <c r="C419" t="s">
        <v>396</v>
      </c>
    </row>
    <row r="420" spans="1:3" x14ac:dyDescent="0.25">
      <c r="A420" s="8">
        <v>32072</v>
      </c>
      <c r="B420" t="s">
        <v>3202</v>
      </c>
      <c r="C420" t="s">
        <v>383</v>
      </c>
    </row>
    <row r="421" spans="1:3" x14ac:dyDescent="0.25">
      <c r="A421" s="8">
        <v>65005</v>
      </c>
      <c r="B421" t="s">
        <v>163</v>
      </c>
      <c r="C421" t="s">
        <v>330</v>
      </c>
    </row>
    <row r="422" spans="1:3" x14ac:dyDescent="0.25">
      <c r="A422" s="8">
        <v>52007</v>
      </c>
      <c r="B422" t="s">
        <v>2618</v>
      </c>
      <c r="C422" t="s">
        <v>604</v>
      </c>
    </row>
    <row r="423" spans="1:3" x14ac:dyDescent="0.25">
      <c r="A423" s="8">
        <v>49025</v>
      </c>
      <c r="B423" t="s">
        <v>3131</v>
      </c>
      <c r="C423" t="s">
        <v>481</v>
      </c>
    </row>
    <row r="424" spans="1:3" x14ac:dyDescent="0.25">
      <c r="A424" s="8">
        <v>85052</v>
      </c>
      <c r="B424" t="s">
        <v>2769</v>
      </c>
      <c r="C424" t="s">
        <v>1183</v>
      </c>
    </row>
    <row r="425" spans="1:3" x14ac:dyDescent="0.25">
      <c r="A425" s="8">
        <v>42045</v>
      </c>
      <c r="B425" t="s">
        <v>2712</v>
      </c>
      <c r="C425" t="s">
        <v>594</v>
      </c>
    </row>
    <row r="426" spans="1:3" x14ac:dyDescent="0.25">
      <c r="A426" s="8">
        <v>99005</v>
      </c>
      <c r="B426" t="s">
        <v>3403</v>
      </c>
      <c r="C426" t="s">
        <v>726</v>
      </c>
    </row>
    <row r="427" spans="1:3" x14ac:dyDescent="0.25">
      <c r="A427" s="8">
        <v>33123</v>
      </c>
      <c r="B427" t="s">
        <v>3184</v>
      </c>
      <c r="C427" t="s">
        <v>491</v>
      </c>
    </row>
    <row r="428" spans="1:3" x14ac:dyDescent="0.25">
      <c r="A428" s="8">
        <v>49020</v>
      </c>
      <c r="B428" t="s">
        <v>3130</v>
      </c>
      <c r="C428" t="s">
        <v>574</v>
      </c>
    </row>
    <row r="429" spans="1:3" x14ac:dyDescent="0.25">
      <c r="A429" s="8">
        <v>13050</v>
      </c>
      <c r="B429" t="s">
        <v>2748</v>
      </c>
      <c r="C429" t="s">
        <v>655</v>
      </c>
    </row>
    <row r="430" spans="1:3" x14ac:dyDescent="0.25">
      <c r="A430" s="8">
        <v>38020</v>
      </c>
      <c r="B430" t="s">
        <v>3167</v>
      </c>
      <c r="C430" t="s">
        <v>572</v>
      </c>
    </row>
    <row r="431" spans="1:3" x14ac:dyDescent="0.25">
      <c r="A431" s="8">
        <v>60037</v>
      </c>
      <c r="B431" t="s">
        <v>3404</v>
      </c>
      <c r="C431" t="s">
        <v>512</v>
      </c>
    </row>
    <row r="432" spans="1:3" x14ac:dyDescent="0.25">
      <c r="A432" s="8">
        <v>60037</v>
      </c>
      <c r="B432" t="s">
        <v>3404</v>
      </c>
      <c r="C432" t="s">
        <v>605</v>
      </c>
    </row>
    <row r="433" spans="1:3" x14ac:dyDescent="0.25">
      <c r="A433" s="8">
        <v>67055</v>
      </c>
      <c r="B433" t="s">
        <v>2631</v>
      </c>
      <c r="C433" t="s">
        <v>809</v>
      </c>
    </row>
    <row r="434" spans="1:3" x14ac:dyDescent="0.25">
      <c r="A434" s="8">
        <v>95018</v>
      </c>
      <c r="B434" t="s">
        <v>2426</v>
      </c>
      <c r="C434" t="s">
        <v>678</v>
      </c>
    </row>
    <row r="435" spans="1:3" x14ac:dyDescent="0.25">
      <c r="A435" s="8">
        <v>71050</v>
      </c>
      <c r="B435" t="s">
        <v>2235</v>
      </c>
      <c r="C435" t="s">
        <v>539</v>
      </c>
    </row>
    <row r="436" spans="1:3" x14ac:dyDescent="0.25">
      <c r="A436" s="8">
        <v>71033</v>
      </c>
      <c r="B436" t="s">
        <v>2233</v>
      </c>
      <c r="C436" t="s">
        <v>632</v>
      </c>
    </row>
    <row r="437" spans="1:3" x14ac:dyDescent="0.25">
      <c r="A437" s="8">
        <v>16048</v>
      </c>
      <c r="B437" t="s">
        <v>2571</v>
      </c>
      <c r="C437" t="s">
        <v>472</v>
      </c>
    </row>
    <row r="438" spans="1:3" x14ac:dyDescent="0.25">
      <c r="A438" s="8">
        <v>95025</v>
      </c>
      <c r="B438" t="s">
        <v>2427</v>
      </c>
      <c r="C438" t="s">
        <v>769</v>
      </c>
    </row>
    <row r="439" spans="1:3" x14ac:dyDescent="0.25">
      <c r="A439" s="8">
        <v>9015</v>
      </c>
      <c r="B439" t="s">
        <v>2691</v>
      </c>
      <c r="C439" t="s">
        <v>651</v>
      </c>
    </row>
    <row r="440" spans="1:3" x14ac:dyDescent="0.25">
      <c r="A440" s="8">
        <v>1023</v>
      </c>
      <c r="B440" t="s">
        <v>2928</v>
      </c>
      <c r="C440" t="s">
        <v>411</v>
      </c>
    </row>
    <row r="441" spans="1:3" x14ac:dyDescent="0.25">
      <c r="A441" s="8">
        <v>85907</v>
      </c>
      <c r="B441" t="s">
        <v>2783</v>
      </c>
      <c r="C441" t="s">
        <v>1236</v>
      </c>
    </row>
    <row r="442" spans="1:3" x14ac:dyDescent="0.25">
      <c r="A442" s="8">
        <v>8005</v>
      </c>
      <c r="B442" t="s">
        <v>2339</v>
      </c>
      <c r="C442" t="s">
        <v>464</v>
      </c>
    </row>
    <row r="443" spans="1:3" x14ac:dyDescent="0.25">
      <c r="A443" s="8">
        <v>25213</v>
      </c>
      <c r="B443" t="s">
        <v>239</v>
      </c>
      <c r="C443" t="s">
        <v>288</v>
      </c>
    </row>
    <row r="444" spans="1:3" x14ac:dyDescent="0.25">
      <c r="A444" s="8">
        <v>71095</v>
      </c>
      <c r="B444" t="s">
        <v>2244</v>
      </c>
      <c r="C444" t="s">
        <v>724</v>
      </c>
    </row>
    <row r="445" spans="1:3" x14ac:dyDescent="0.25">
      <c r="A445" s="8">
        <v>98020</v>
      </c>
      <c r="B445" t="s">
        <v>3204</v>
      </c>
      <c r="C445" s="257" t="s">
        <v>590</v>
      </c>
    </row>
    <row r="446" spans="1:3" x14ac:dyDescent="0.25">
      <c r="A446" s="8">
        <v>66092</v>
      </c>
      <c r="B446" t="s">
        <v>2104</v>
      </c>
      <c r="C446" t="s">
        <v>975</v>
      </c>
    </row>
    <row r="447" spans="1:3" x14ac:dyDescent="0.25">
      <c r="A447" s="8">
        <v>84035</v>
      </c>
      <c r="B447" t="s">
        <v>2825</v>
      </c>
      <c r="C447" t="s">
        <v>1052</v>
      </c>
    </row>
    <row r="448" spans="1:3" x14ac:dyDescent="0.25">
      <c r="A448" s="8">
        <v>71060</v>
      </c>
      <c r="B448" t="s">
        <v>2238</v>
      </c>
      <c r="C448" t="s">
        <v>813</v>
      </c>
    </row>
    <row r="449" spans="1:3" x14ac:dyDescent="0.25">
      <c r="A449" s="8">
        <v>41085</v>
      </c>
      <c r="B449" t="s">
        <v>2906</v>
      </c>
      <c r="C449" t="s">
        <v>1020</v>
      </c>
    </row>
    <row r="450" spans="1:3" x14ac:dyDescent="0.25">
      <c r="A450" s="8">
        <v>34904</v>
      </c>
      <c r="B450" t="s">
        <v>2479</v>
      </c>
      <c r="C450" t="s">
        <v>842</v>
      </c>
    </row>
    <row r="451" spans="1:3" x14ac:dyDescent="0.25">
      <c r="A451" s="8">
        <v>84082</v>
      </c>
      <c r="B451" t="s">
        <v>2832</v>
      </c>
      <c r="C451" t="s">
        <v>1120</v>
      </c>
    </row>
    <row r="452" spans="1:3" x14ac:dyDescent="0.25">
      <c r="A452" s="8">
        <v>16023</v>
      </c>
      <c r="B452" t="s">
        <v>2575</v>
      </c>
      <c r="C452" t="s">
        <v>565</v>
      </c>
    </row>
    <row r="453" spans="1:3" x14ac:dyDescent="0.25">
      <c r="A453" s="8">
        <v>17078</v>
      </c>
      <c r="B453" t="s">
        <v>3125</v>
      </c>
      <c r="C453" t="s">
        <v>285</v>
      </c>
    </row>
    <row r="454" spans="1:3" x14ac:dyDescent="0.25">
      <c r="A454" s="8">
        <v>12043</v>
      </c>
      <c r="B454" t="s">
        <v>3042</v>
      </c>
      <c r="C454" t="s">
        <v>468</v>
      </c>
    </row>
    <row r="455" spans="1:3" x14ac:dyDescent="0.25">
      <c r="A455" s="8">
        <v>6804</v>
      </c>
      <c r="B455" t="s">
        <v>2123</v>
      </c>
      <c r="C455" t="s">
        <v>695</v>
      </c>
    </row>
    <row r="456" spans="1:3" x14ac:dyDescent="0.25">
      <c r="A456" s="8">
        <v>84040</v>
      </c>
      <c r="B456" t="s">
        <v>2826</v>
      </c>
      <c r="C456" t="s">
        <v>1178</v>
      </c>
    </row>
    <row r="457" spans="1:3" x14ac:dyDescent="0.25">
      <c r="A457" s="8">
        <v>80055</v>
      </c>
      <c r="B457" t="s">
        <v>2422</v>
      </c>
      <c r="C457" t="s">
        <v>978</v>
      </c>
    </row>
    <row r="458" spans="1:3" x14ac:dyDescent="0.25">
      <c r="A458" s="8">
        <v>80060</v>
      </c>
      <c r="B458" t="s">
        <v>2423</v>
      </c>
      <c r="C458" t="s">
        <v>1050</v>
      </c>
    </row>
    <row r="459" spans="1:3" x14ac:dyDescent="0.25">
      <c r="A459" s="8">
        <v>98045</v>
      </c>
      <c r="B459" t="s">
        <v>3209</v>
      </c>
      <c r="C459" t="s">
        <v>682</v>
      </c>
    </row>
    <row r="460" spans="1:3" x14ac:dyDescent="0.25">
      <c r="A460" s="8">
        <v>95032</v>
      </c>
      <c r="B460" t="s">
        <v>2428</v>
      </c>
      <c r="C460" t="s">
        <v>857</v>
      </c>
    </row>
    <row r="461" spans="1:3" x14ac:dyDescent="0.25">
      <c r="A461" s="8">
        <v>58227</v>
      </c>
      <c r="B461" t="s">
        <v>247</v>
      </c>
      <c r="C461" t="s">
        <v>533</v>
      </c>
    </row>
    <row r="462" spans="1:3" x14ac:dyDescent="0.25">
      <c r="A462" s="8">
        <v>73025</v>
      </c>
      <c r="B462" t="s">
        <v>2539</v>
      </c>
      <c r="C462" t="s">
        <v>610</v>
      </c>
    </row>
    <row r="463" spans="1:3" x14ac:dyDescent="0.25">
      <c r="A463" s="8">
        <v>85037</v>
      </c>
      <c r="B463" t="s">
        <v>2788</v>
      </c>
      <c r="C463" t="s">
        <v>1283</v>
      </c>
    </row>
    <row r="464" spans="1:3" x14ac:dyDescent="0.25">
      <c r="A464" s="8">
        <v>33115</v>
      </c>
      <c r="B464" t="s">
        <v>244</v>
      </c>
      <c r="C464" t="s">
        <v>584</v>
      </c>
    </row>
    <row r="465" spans="1:3" x14ac:dyDescent="0.25">
      <c r="A465" s="8">
        <v>51015</v>
      </c>
      <c r="B465" t="s">
        <v>2311</v>
      </c>
      <c r="C465" t="s">
        <v>432</v>
      </c>
    </row>
    <row r="466" spans="1:3" x14ac:dyDescent="0.25">
      <c r="A466" s="8">
        <v>83010</v>
      </c>
      <c r="B466" t="s">
        <v>2874</v>
      </c>
      <c r="C466" t="s">
        <v>1486</v>
      </c>
    </row>
    <row r="467" spans="1:3" x14ac:dyDescent="0.25">
      <c r="A467" s="8">
        <v>32065</v>
      </c>
      <c r="B467" t="s">
        <v>3201</v>
      </c>
      <c r="C467" t="s">
        <v>478</v>
      </c>
    </row>
    <row r="468" spans="1:3" x14ac:dyDescent="0.25">
      <c r="A468" s="8">
        <v>87058</v>
      </c>
      <c r="B468" t="s">
        <v>3233</v>
      </c>
      <c r="C468" t="s">
        <v>1184</v>
      </c>
    </row>
    <row r="469" spans="1:3" x14ac:dyDescent="0.25">
      <c r="A469" s="8">
        <v>39165</v>
      </c>
      <c r="B469" t="s">
        <v>2969</v>
      </c>
      <c r="C469" t="s">
        <v>666</v>
      </c>
    </row>
    <row r="470" spans="1:3" x14ac:dyDescent="0.25">
      <c r="A470" s="8">
        <v>45072</v>
      </c>
      <c r="B470" t="s">
        <v>2379</v>
      </c>
      <c r="C470" t="s">
        <v>867</v>
      </c>
    </row>
    <row r="471" spans="1:3" x14ac:dyDescent="0.25">
      <c r="A471" s="8">
        <v>89015</v>
      </c>
      <c r="B471" t="s">
        <v>3223</v>
      </c>
      <c r="C471" t="s">
        <v>740</v>
      </c>
    </row>
    <row r="472" spans="1:3" x14ac:dyDescent="0.25">
      <c r="A472" s="8">
        <v>97804</v>
      </c>
      <c r="B472" t="s">
        <v>3098</v>
      </c>
      <c r="C472" t="s">
        <v>297</v>
      </c>
    </row>
    <row r="473" spans="1:3" x14ac:dyDescent="0.25">
      <c r="A473" s="8">
        <v>62802</v>
      </c>
      <c r="B473" t="s">
        <v>2555</v>
      </c>
      <c r="C473" t="s">
        <v>1309</v>
      </c>
    </row>
    <row r="474" spans="1:3" x14ac:dyDescent="0.25">
      <c r="A474" s="8">
        <v>52095</v>
      </c>
      <c r="B474" t="s">
        <v>2608</v>
      </c>
      <c r="C474" t="s">
        <v>696</v>
      </c>
    </row>
    <row r="475" spans="1:3" x14ac:dyDescent="0.25">
      <c r="A475" s="8">
        <v>83065</v>
      </c>
      <c r="B475" t="s">
        <v>2896</v>
      </c>
      <c r="C475" t="s">
        <v>1499</v>
      </c>
    </row>
    <row r="476" spans="1:3" x14ac:dyDescent="0.25">
      <c r="A476" s="8">
        <v>38028</v>
      </c>
      <c r="B476" t="s">
        <v>3168</v>
      </c>
      <c r="C476" t="s">
        <v>665</v>
      </c>
    </row>
    <row r="477" spans="1:3" x14ac:dyDescent="0.25">
      <c r="A477" s="8">
        <v>84065</v>
      </c>
      <c r="B477" t="s">
        <v>2830</v>
      </c>
      <c r="C477" t="s">
        <v>1232</v>
      </c>
    </row>
    <row r="478" spans="1:3" x14ac:dyDescent="0.25">
      <c r="A478" s="8">
        <v>6005</v>
      </c>
      <c r="B478" t="s">
        <v>2112</v>
      </c>
      <c r="C478" t="s">
        <v>786</v>
      </c>
    </row>
    <row r="479" spans="1:3" x14ac:dyDescent="0.25">
      <c r="A479" s="8">
        <v>42065</v>
      </c>
      <c r="B479" t="s">
        <v>2714</v>
      </c>
      <c r="C479" t="s">
        <v>686</v>
      </c>
    </row>
    <row r="480" spans="1:3" x14ac:dyDescent="0.25">
      <c r="A480" s="8">
        <v>55048</v>
      </c>
      <c r="B480" t="s">
        <v>2142</v>
      </c>
      <c r="C480" t="s">
        <v>437</v>
      </c>
    </row>
    <row r="481" spans="1:3" x14ac:dyDescent="0.25">
      <c r="A481" s="8">
        <v>4025</v>
      </c>
      <c r="B481" t="s">
        <v>2148</v>
      </c>
      <c r="C481" t="s">
        <v>601</v>
      </c>
    </row>
    <row r="482" spans="1:3" x14ac:dyDescent="0.25">
      <c r="A482" s="8">
        <v>30035</v>
      </c>
      <c r="B482" t="s">
        <v>2849</v>
      </c>
      <c r="C482" t="s">
        <v>862</v>
      </c>
    </row>
    <row r="483" spans="1:3" x14ac:dyDescent="0.25">
      <c r="A483" s="8">
        <v>44060</v>
      </c>
      <c r="B483" t="s">
        <v>2330</v>
      </c>
      <c r="C483" t="s">
        <v>778</v>
      </c>
    </row>
    <row r="484" spans="1:3" x14ac:dyDescent="0.25">
      <c r="A484" s="8">
        <v>64015</v>
      </c>
      <c r="B484" t="s">
        <v>2262</v>
      </c>
      <c r="C484" t="s">
        <v>321</v>
      </c>
    </row>
    <row r="485" spans="1:3" x14ac:dyDescent="0.25">
      <c r="A485" s="8">
        <v>91802</v>
      </c>
      <c r="B485" t="s">
        <v>2920</v>
      </c>
      <c r="C485" t="s">
        <v>733</v>
      </c>
    </row>
    <row r="486" spans="1:3" x14ac:dyDescent="0.25">
      <c r="A486" s="8">
        <v>51008</v>
      </c>
      <c r="B486" t="s">
        <v>195</v>
      </c>
      <c r="C486" t="s">
        <v>525</v>
      </c>
    </row>
    <row r="487" spans="1:3" x14ac:dyDescent="0.25">
      <c r="A487" s="8">
        <v>53010</v>
      </c>
      <c r="B487" t="s">
        <v>2948</v>
      </c>
      <c r="C487" t="s">
        <v>338</v>
      </c>
    </row>
    <row r="488" spans="1:3" x14ac:dyDescent="0.25">
      <c r="A488" s="8">
        <v>99015</v>
      </c>
      <c r="B488" t="s">
        <v>3405</v>
      </c>
      <c r="C488" t="s">
        <v>815</v>
      </c>
    </row>
    <row r="489" spans="1:3" x14ac:dyDescent="0.25">
      <c r="A489" s="8">
        <v>8053</v>
      </c>
      <c r="B489" t="s">
        <v>2348</v>
      </c>
      <c r="C489" t="s">
        <v>557</v>
      </c>
    </row>
    <row r="490" spans="1:3" x14ac:dyDescent="0.25">
      <c r="A490" s="8">
        <v>6045</v>
      </c>
      <c r="B490" t="s">
        <v>2119</v>
      </c>
      <c r="C490" t="s">
        <v>873</v>
      </c>
    </row>
    <row r="491" spans="1:3" x14ac:dyDescent="0.25">
      <c r="A491" s="8">
        <v>89902</v>
      </c>
      <c r="B491" t="s">
        <v>3218</v>
      </c>
      <c r="C491" t="s">
        <v>829</v>
      </c>
    </row>
    <row r="492" spans="1:3" x14ac:dyDescent="0.25">
      <c r="A492" s="8">
        <v>97808</v>
      </c>
      <c r="B492" t="s">
        <v>3406</v>
      </c>
      <c r="C492" t="s">
        <v>859</v>
      </c>
    </row>
    <row r="493" spans="1:3" x14ac:dyDescent="0.25">
      <c r="A493" s="8">
        <v>80065</v>
      </c>
      <c r="B493" t="s">
        <v>2405</v>
      </c>
      <c r="C493" t="s">
        <v>1118</v>
      </c>
    </row>
    <row r="494" spans="1:3" x14ac:dyDescent="0.25">
      <c r="A494" s="8">
        <v>57025</v>
      </c>
      <c r="B494" t="s">
        <v>2169</v>
      </c>
      <c r="C494" t="s">
        <v>625</v>
      </c>
    </row>
    <row r="495" spans="1:3" x14ac:dyDescent="0.25">
      <c r="A495" s="8">
        <v>42075</v>
      </c>
      <c r="B495" t="s">
        <v>2709</v>
      </c>
      <c r="C495" t="s">
        <v>777</v>
      </c>
    </row>
    <row r="496" spans="1:3" x14ac:dyDescent="0.25">
      <c r="A496" s="8">
        <v>67045</v>
      </c>
      <c r="B496" t="s">
        <v>2624</v>
      </c>
      <c r="C496" t="s">
        <v>893</v>
      </c>
    </row>
    <row r="497" spans="1:3" x14ac:dyDescent="0.25">
      <c r="A497" s="8">
        <v>83060</v>
      </c>
      <c r="B497" t="s">
        <v>2882</v>
      </c>
      <c r="C497" t="s">
        <v>1509</v>
      </c>
    </row>
    <row r="498" spans="1:3" x14ac:dyDescent="0.25">
      <c r="A498" s="8">
        <v>93012</v>
      </c>
      <c r="B498" t="s">
        <v>3089</v>
      </c>
      <c r="C498" t="s">
        <v>1181</v>
      </c>
    </row>
    <row r="499" spans="1:3" x14ac:dyDescent="0.25">
      <c r="A499" s="8">
        <v>9048</v>
      </c>
      <c r="B499" t="s">
        <v>2700</v>
      </c>
      <c r="C499" t="s">
        <v>743</v>
      </c>
    </row>
    <row r="500" spans="1:3" x14ac:dyDescent="0.25">
      <c r="A500" s="8">
        <v>30040</v>
      </c>
      <c r="B500" t="s">
        <v>2850</v>
      </c>
      <c r="C500" t="s">
        <v>943</v>
      </c>
    </row>
    <row r="501" spans="1:3" x14ac:dyDescent="0.25">
      <c r="A501" s="8">
        <v>76030</v>
      </c>
      <c r="B501" t="s">
        <v>2634</v>
      </c>
      <c r="C501" t="s">
        <v>880</v>
      </c>
    </row>
    <row r="502" spans="1:3" x14ac:dyDescent="0.25">
      <c r="A502" s="8">
        <v>98808</v>
      </c>
      <c r="B502" t="s">
        <v>3213</v>
      </c>
      <c r="C502" t="s">
        <v>773</v>
      </c>
    </row>
    <row r="503" spans="1:3" x14ac:dyDescent="0.25">
      <c r="A503" s="8">
        <v>74005</v>
      </c>
      <c r="B503" t="s">
        <v>241</v>
      </c>
      <c r="C503" t="s">
        <v>324</v>
      </c>
    </row>
    <row r="504" spans="1:3" x14ac:dyDescent="0.25">
      <c r="A504" s="8">
        <v>99030</v>
      </c>
      <c r="B504" t="s">
        <v>3407</v>
      </c>
      <c r="C504" t="s">
        <v>727</v>
      </c>
    </row>
    <row r="505" spans="1:3" x14ac:dyDescent="0.25">
      <c r="A505" s="8">
        <v>99804</v>
      </c>
      <c r="B505" t="s">
        <v>3407</v>
      </c>
      <c r="C505" t="s">
        <v>816</v>
      </c>
    </row>
    <row r="506" spans="1:3" x14ac:dyDescent="0.25">
      <c r="A506" s="8">
        <v>85075</v>
      </c>
      <c r="B506" t="s">
        <v>2774</v>
      </c>
      <c r="C506" t="s">
        <v>1327</v>
      </c>
    </row>
    <row r="507" spans="1:3" x14ac:dyDescent="0.25">
      <c r="A507" s="8">
        <v>4902</v>
      </c>
      <c r="B507" t="s">
        <v>2152</v>
      </c>
      <c r="C507" t="s">
        <v>693</v>
      </c>
    </row>
    <row r="508" spans="1:3" x14ac:dyDescent="0.25">
      <c r="A508" s="8">
        <v>2902</v>
      </c>
      <c r="B508" t="s">
        <v>2159</v>
      </c>
      <c r="C508" t="s">
        <v>506</v>
      </c>
    </row>
    <row r="509" spans="1:3" x14ac:dyDescent="0.25">
      <c r="A509" s="8">
        <v>93902</v>
      </c>
      <c r="B509" t="s">
        <v>3084</v>
      </c>
      <c r="C509" t="s">
        <v>1234</v>
      </c>
    </row>
    <row r="510" spans="1:3" x14ac:dyDescent="0.25">
      <c r="A510" s="8">
        <v>78055</v>
      </c>
      <c r="B510" t="s">
        <v>233</v>
      </c>
      <c r="C510" t="s">
        <v>1310</v>
      </c>
    </row>
    <row r="511" spans="1:3" x14ac:dyDescent="0.25">
      <c r="A511" s="8">
        <v>14005</v>
      </c>
      <c r="B511" t="s">
        <v>2980</v>
      </c>
      <c r="C511" t="s">
        <v>470</v>
      </c>
    </row>
    <row r="512" spans="1:3" x14ac:dyDescent="0.25">
      <c r="A512" s="8">
        <v>83088</v>
      </c>
      <c r="B512" t="s">
        <v>2886</v>
      </c>
      <c r="C512" t="s">
        <v>1518</v>
      </c>
    </row>
    <row r="513" spans="1:3" x14ac:dyDescent="0.25">
      <c r="A513" s="8">
        <v>80010</v>
      </c>
      <c r="B513" t="s">
        <v>2401</v>
      </c>
      <c r="C513" t="s">
        <v>1176</v>
      </c>
    </row>
    <row r="514" spans="1:3" x14ac:dyDescent="0.25">
      <c r="A514" s="8">
        <v>15902</v>
      </c>
      <c r="B514" t="s">
        <v>2134</v>
      </c>
      <c r="C514" t="s">
        <v>564</v>
      </c>
    </row>
    <row r="515" spans="1:3" x14ac:dyDescent="0.25">
      <c r="A515" s="8">
        <v>9077</v>
      </c>
      <c r="B515" t="s">
        <v>2702</v>
      </c>
      <c r="C515" t="s">
        <v>832</v>
      </c>
    </row>
    <row r="516" spans="1:3" x14ac:dyDescent="0.25">
      <c r="A516" s="8">
        <v>79088</v>
      </c>
      <c r="B516" t="s">
        <v>2504</v>
      </c>
      <c r="C516" t="s">
        <v>1495</v>
      </c>
    </row>
    <row r="517" spans="1:3" x14ac:dyDescent="0.25">
      <c r="A517" s="8">
        <v>18050</v>
      </c>
      <c r="B517" t="s">
        <v>248</v>
      </c>
      <c r="C517" t="s">
        <v>577</v>
      </c>
    </row>
    <row r="518" spans="1:3" x14ac:dyDescent="0.25">
      <c r="A518" s="8">
        <v>80090</v>
      </c>
      <c r="B518" t="s">
        <v>2409</v>
      </c>
      <c r="C518" t="s">
        <v>1230</v>
      </c>
    </row>
    <row r="519" spans="1:3" x14ac:dyDescent="0.25">
      <c r="A519" s="8">
        <v>66023</v>
      </c>
      <c r="B519" t="s">
        <v>166</v>
      </c>
      <c r="C519" t="s">
        <v>1047</v>
      </c>
    </row>
    <row r="520" spans="1:3" x14ac:dyDescent="0.25">
      <c r="A520" s="8">
        <v>66007</v>
      </c>
      <c r="B520" t="s">
        <v>2097</v>
      </c>
      <c r="C520" t="s">
        <v>1115</v>
      </c>
    </row>
    <row r="521" spans="1:3" x14ac:dyDescent="0.25">
      <c r="A521" s="8">
        <v>66047</v>
      </c>
      <c r="B521" t="s">
        <v>2099</v>
      </c>
      <c r="C521" t="s">
        <v>1173</v>
      </c>
    </row>
    <row r="522" spans="1:3" x14ac:dyDescent="0.25">
      <c r="A522" s="8">
        <v>66072</v>
      </c>
      <c r="B522" t="s">
        <v>2102</v>
      </c>
      <c r="C522" t="s">
        <v>1227</v>
      </c>
    </row>
    <row r="523" spans="1:3" x14ac:dyDescent="0.25">
      <c r="A523" s="8">
        <v>56097</v>
      </c>
      <c r="B523" t="s">
        <v>2530</v>
      </c>
      <c r="C523" t="s">
        <v>531</v>
      </c>
    </row>
    <row r="524" spans="1:3" x14ac:dyDescent="0.25">
      <c r="A524" s="8">
        <v>57035</v>
      </c>
      <c r="B524" t="s">
        <v>2171</v>
      </c>
      <c r="C524" t="s">
        <v>717</v>
      </c>
    </row>
    <row r="525" spans="1:3" x14ac:dyDescent="0.25">
      <c r="A525" s="8">
        <v>79110</v>
      </c>
      <c r="B525" t="s">
        <v>2507</v>
      </c>
      <c r="C525" t="s">
        <v>1505</v>
      </c>
    </row>
    <row r="526" spans="1:3" x14ac:dyDescent="0.25">
      <c r="A526" s="8">
        <v>4015</v>
      </c>
      <c r="B526" t="s">
        <v>2146</v>
      </c>
      <c r="C526" t="s">
        <v>784</v>
      </c>
    </row>
    <row r="527" spans="1:3" x14ac:dyDescent="0.25">
      <c r="A527" s="8">
        <v>78102</v>
      </c>
      <c r="B527" t="s">
        <v>2222</v>
      </c>
      <c r="C527" t="s">
        <v>1383</v>
      </c>
    </row>
    <row r="528" spans="1:3" x14ac:dyDescent="0.25">
      <c r="A528" s="8">
        <v>94930</v>
      </c>
      <c r="B528" t="s">
        <v>2399</v>
      </c>
      <c r="C528" t="s">
        <v>907</v>
      </c>
    </row>
    <row r="529" spans="1:3" x14ac:dyDescent="0.25">
      <c r="A529" s="8">
        <v>77050</v>
      </c>
      <c r="B529" t="s">
        <v>2270</v>
      </c>
      <c r="C529" t="s">
        <v>520</v>
      </c>
    </row>
    <row r="530" spans="1:3" x14ac:dyDescent="0.25">
      <c r="A530" s="8">
        <v>80085</v>
      </c>
      <c r="B530" t="s">
        <v>2408</v>
      </c>
      <c r="C530" t="s">
        <v>1277</v>
      </c>
    </row>
    <row r="531" spans="1:3" x14ac:dyDescent="0.25">
      <c r="A531" s="8">
        <v>3025</v>
      </c>
      <c r="B531" t="s">
        <v>2279</v>
      </c>
      <c r="C531" t="s">
        <v>692</v>
      </c>
    </row>
    <row r="532" spans="1:3" x14ac:dyDescent="0.25">
      <c r="A532" s="8">
        <v>80110</v>
      </c>
      <c r="B532" t="s">
        <v>2412</v>
      </c>
      <c r="C532" t="s">
        <v>1321</v>
      </c>
    </row>
    <row r="533" spans="1:3" x14ac:dyDescent="0.25">
      <c r="A533" s="8">
        <v>30045</v>
      </c>
      <c r="B533" t="s">
        <v>2851</v>
      </c>
      <c r="C533" t="s">
        <v>1019</v>
      </c>
    </row>
    <row r="534" spans="1:3" x14ac:dyDescent="0.25">
      <c r="A534" s="8">
        <v>68030</v>
      </c>
      <c r="B534" t="s">
        <v>2794</v>
      </c>
      <c r="C534" t="s">
        <v>536</v>
      </c>
    </row>
    <row r="535" spans="1:3" x14ac:dyDescent="0.25">
      <c r="A535" s="8">
        <v>98025</v>
      </c>
      <c r="B535" t="s">
        <v>3205</v>
      </c>
      <c r="C535" t="s">
        <v>861</v>
      </c>
    </row>
    <row r="536" spans="1:3" x14ac:dyDescent="0.25">
      <c r="A536" s="8">
        <v>98025</v>
      </c>
      <c r="B536" t="s">
        <v>3205</v>
      </c>
      <c r="C536" s="257" t="s">
        <v>942</v>
      </c>
    </row>
    <row r="537" spans="1:3" x14ac:dyDescent="0.25">
      <c r="A537" s="8">
        <v>85100</v>
      </c>
      <c r="B537" t="s">
        <v>2776</v>
      </c>
      <c r="C537" t="s">
        <v>1363</v>
      </c>
    </row>
    <row r="538" spans="1:3" x14ac:dyDescent="0.25">
      <c r="A538" s="8">
        <v>99040</v>
      </c>
      <c r="B538" t="s">
        <v>3408</v>
      </c>
      <c r="C538" t="s">
        <v>899</v>
      </c>
    </row>
    <row r="539" spans="1:3" x14ac:dyDescent="0.25">
      <c r="A539" s="8">
        <v>99808</v>
      </c>
      <c r="B539" t="s">
        <v>3408</v>
      </c>
      <c r="C539" t="s">
        <v>976</v>
      </c>
    </row>
    <row r="540" spans="1:3" x14ac:dyDescent="0.25">
      <c r="A540" s="8">
        <v>34007</v>
      </c>
      <c r="B540" t="s">
        <v>2489</v>
      </c>
      <c r="C540" t="s">
        <v>923</v>
      </c>
    </row>
    <row r="541" spans="1:3" x14ac:dyDescent="0.25">
      <c r="A541" s="8">
        <v>5040</v>
      </c>
      <c r="B541" t="s">
        <v>2251</v>
      </c>
      <c r="C541" t="s">
        <v>785</v>
      </c>
    </row>
    <row r="542" spans="1:3" x14ac:dyDescent="0.25">
      <c r="A542" s="8">
        <v>5070</v>
      </c>
      <c r="B542" t="s">
        <v>2254</v>
      </c>
      <c r="C542" t="s">
        <v>872</v>
      </c>
    </row>
    <row r="543" spans="1:3" x14ac:dyDescent="0.25">
      <c r="A543" s="8">
        <v>41037</v>
      </c>
      <c r="B543" t="s">
        <v>2900</v>
      </c>
      <c r="C543" t="s">
        <v>1089</v>
      </c>
    </row>
    <row r="544" spans="1:3" x14ac:dyDescent="0.25">
      <c r="A544" s="8">
        <v>50072</v>
      </c>
      <c r="B544" t="s">
        <v>3014</v>
      </c>
      <c r="C544" t="s">
        <v>668</v>
      </c>
    </row>
    <row r="545" spans="1:3" x14ac:dyDescent="0.25">
      <c r="A545" s="8">
        <v>79030</v>
      </c>
      <c r="B545" t="s">
        <v>2497</v>
      </c>
      <c r="C545" t="s">
        <v>1514</v>
      </c>
    </row>
    <row r="546" spans="1:3" x14ac:dyDescent="0.25">
      <c r="A546" s="8">
        <v>92040</v>
      </c>
      <c r="B546" t="s">
        <v>3153</v>
      </c>
      <c r="C546" t="s">
        <v>642</v>
      </c>
    </row>
    <row r="547" spans="1:3" x14ac:dyDescent="0.25">
      <c r="A547" s="8">
        <v>87115</v>
      </c>
      <c r="B547" t="s">
        <v>3240</v>
      </c>
      <c r="C547" t="s">
        <v>1237</v>
      </c>
    </row>
    <row r="548" spans="1:3" x14ac:dyDescent="0.25">
      <c r="A548" s="8">
        <v>45050</v>
      </c>
      <c r="B548" t="s">
        <v>2377</v>
      </c>
      <c r="C548" t="s">
        <v>947</v>
      </c>
    </row>
    <row r="549" spans="1:3" x14ac:dyDescent="0.25">
      <c r="A549" s="8">
        <v>19010</v>
      </c>
      <c r="B549" t="s">
        <v>2587</v>
      </c>
      <c r="C549" t="s">
        <v>671</v>
      </c>
    </row>
    <row r="550" spans="1:3" x14ac:dyDescent="0.25">
      <c r="A550" s="8">
        <v>80015</v>
      </c>
      <c r="B550" t="s">
        <v>2402</v>
      </c>
      <c r="C550" t="s">
        <v>1358</v>
      </c>
    </row>
    <row r="551" spans="1:3" x14ac:dyDescent="0.25">
      <c r="A551" s="8">
        <v>39015</v>
      </c>
      <c r="B551" t="s">
        <v>2959</v>
      </c>
      <c r="C551" t="s">
        <v>757</v>
      </c>
    </row>
    <row r="552" spans="1:3" x14ac:dyDescent="0.25">
      <c r="A552" s="8">
        <v>62055</v>
      </c>
      <c r="B552" t="s">
        <v>2548</v>
      </c>
      <c r="C552" t="s">
        <v>1349</v>
      </c>
    </row>
    <row r="553" spans="1:3" x14ac:dyDescent="0.25">
      <c r="A553" s="8">
        <v>80020</v>
      </c>
      <c r="B553" t="s">
        <v>2403</v>
      </c>
      <c r="C553" t="s">
        <v>1391</v>
      </c>
    </row>
    <row r="554" spans="1:3" x14ac:dyDescent="0.25">
      <c r="A554" s="8">
        <v>82010</v>
      </c>
      <c r="B554" t="s">
        <v>2334</v>
      </c>
      <c r="C554" t="s">
        <v>1422</v>
      </c>
    </row>
    <row r="555" spans="1:3" x14ac:dyDescent="0.25">
      <c r="A555" s="8">
        <v>71065</v>
      </c>
      <c r="B555" t="s">
        <v>2239</v>
      </c>
      <c r="C555" t="s">
        <v>897</v>
      </c>
    </row>
    <row r="556" spans="1:3" x14ac:dyDescent="0.25">
      <c r="A556" s="8">
        <v>92060</v>
      </c>
      <c r="B556" t="s">
        <v>3148</v>
      </c>
      <c r="C556" t="s">
        <v>734</v>
      </c>
    </row>
    <row r="557" spans="1:3" x14ac:dyDescent="0.25">
      <c r="A557" s="8">
        <v>32080</v>
      </c>
      <c r="B557" t="s">
        <v>2318</v>
      </c>
      <c r="C557" t="s">
        <v>571</v>
      </c>
    </row>
    <row r="558" spans="1:3" x14ac:dyDescent="0.25">
      <c r="A558" s="8">
        <v>61045</v>
      </c>
      <c r="B558" t="s">
        <v>2318</v>
      </c>
      <c r="C558" t="s">
        <v>513</v>
      </c>
    </row>
    <row r="559" spans="1:3" x14ac:dyDescent="0.25">
      <c r="A559" s="8">
        <v>35005</v>
      </c>
      <c r="B559" t="s">
        <v>2351</v>
      </c>
      <c r="C559" t="s">
        <v>884</v>
      </c>
    </row>
    <row r="560" spans="1:3" x14ac:dyDescent="0.25">
      <c r="A560" s="8">
        <v>79010</v>
      </c>
      <c r="B560" t="s">
        <v>2493</v>
      </c>
      <c r="C560" t="s">
        <v>1522</v>
      </c>
    </row>
    <row r="561" spans="1:3" x14ac:dyDescent="0.25">
      <c r="A561" s="8">
        <v>23015</v>
      </c>
      <c r="B561" t="s">
        <v>2381</v>
      </c>
      <c r="C561" t="s">
        <v>381</v>
      </c>
    </row>
    <row r="562" spans="1:3" x14ac:dyDescent="0.25">
      <c r="A562" s="8">
        <v>30010</v>
      </c>
      <c r="B562" t="s">
        <v>2845</v>
      </c>
      <c r="C562" t="s">
        <v>1088</v>
      </c>
    </row>
    <row r="563" spans="1:3" x14ac:dyDescent="0.25">
      <c r="A563" s="8">
        <v>15025</v>
      </c>
      <c r="B563" t="s">
        <v>2129</v>
      </c>
      <c r="C563" t="s">
        <v>657</v>
      </c>
    </row>
    <row r="564" spans="1:3" x14ac:dyDescent="0.25">
      <c r="A564" s="8">
        <v>11045</v>
      </c>
      <c r="B564" t="s">
        <v>2653</v>
      </c>
      <c r="C564" t="s">
        <v>372</v>
      </c>
    </row>
    <row r="565" spans="1:3" x14ac:dyDescent="0.25">
      <c r="A565" s="8">
        <v>29120</v>
      </c>
      <c r="B565" t="s">
        <v>2939</v>
      </c>
      <c r="C565" t="s">
        <v>489</v>
      </c>
    </row>
    <row r="566" spans="1:3" x14ac:dyDescent="0.25">
      <c r="A566" s="8">
        <v>61030</v>
      </c>
      <c r="B566" t="s">
        <v>2320</v>
      </c>
      <c r="C566" t="s">
        <v>606</v>
      </c>
    </row>
    <row r="567" spans="1:3" x14ac:dyDescent="0.25">
      <c r="A567" s="8">
        <v>12045</v>
      </c>
      <c r="B567" t="s">
        <v>3039</v>
      </c>
      <c r="C567" t="s">
        <v>561</v>
      </c>
    </row>
    <row r="568" spans="1:3" x14ac:dyDescent="0.25">
      <c r="A568" s="8">
        <v>46100</v>
      </c>
      <c r="B568" t="s">
        <v>2734</v>
      </c>
      <c r="C568" t="s">
        <v>1305</v>
      </c>
    </row>
    <row r="569" spans="1:3" x14ac:dyDescent="0.25">
      <c r="A569" s="8">
        <v>49075</v>
      </c>
      <c r="B569" t="s">
        <v>3136</v>
      </c>
      <c r="C569" t="s">
        <v>667</v>
      </c>
    </row>
    <row r="570" spans="1:3" x14ac:dyDescent="0.25">
      <c r="A570" s="8">
        <v>49080</v>
      </c>
      <c r="B570" t="s">
        <v>3136</v>
      </c>
      <c r="C570" t="s">
        <v>758</v>
      </c>
    </row>
    <row r="571" spans="1:3" x14ac:dyDescent="0.25">
      <c r="A571" s="8">
        <v>79005</v>
      </c>
      <c r="B571" t="s">
        <v>2492</v>
      </c>
      <c r="C571" t="s">
        <v>1529</v>
      </c>
    </row>
    <row r="572" spans="1:3" x14ac:dyDescent="0.25">
      <c r="A572" s="8">
        <v>37235</v>
      </c>
      <c r="B572" t="s">
        <v>3046</v>
      </c>
      <c r="C572" t="s">
        <v>524</v>
      </c>
    </row>
    <row r="573" spans="1:3" x14ac:dyDescent="0.25">
      <c r="A573" s="8">
        <v>85090</v>
      </c>
      <c r="B573" t="s">
        <v>2786</v>
      </c>
      <c r="C573" t="s">
        <v>1396</v>
      </c>
    </row>
    <row r="574" spans="1:3" x14ac:dyDescent="0.25">
      <c r="A574" s="8">
        <v>12080</v>
      </c>
      <c r="B574" t="s">
        <v>3045</v>
      </c>
      <c r="C574" t="s">
        <v>654</v>
      </c>
    </row>
    <row r="575" spans="1:3" x14ac:dyDescent="0.25">
      <c r="A575" s="8">
        <v>18040</v>
      </c>
      <c r="B575" t="s">
        <v>3110</v>
      </c>
      <c r="C575" t="s">
        <v>670</v>
      </c>
    </row>
    <row r="576" spans="1:3" x14ac:dyDescent="0.25">
      <c r="A576" s="8">
        <v>33085</v>
      </c>
      <c r="B576" t="s">
        <v>3191</v>
      </c>
      <c r="C576" t="s">
        <v>677</v>
      </c>
    </row>
    <row r="577" spans="1:3" x14ac:dyDescent="0.25">
      <c r="A577" s="8">
        <v>6020</v>
      </c>
      <c r="B577" t="s">
        <v>2114</v>
      </c>
      <c r="C577" t="s">
        <v>952</v>
      </c>
    </row>
    <row r="578" spans="1:3" x14ac:dyDescent="0.25">
      <c r="A578" s="8">
        <v>56015</v>
      </c>
      <c r="B578" t="s">
        <v>2521</v>
      </c>
      <c r="C578" t="s">
        <v>624</v>
      </c>
    </row>
    <row r="579" spans="1:3" x14ac:dyDescent="0.25">
      <c r="A579" s="8">
        <v>98806</v>
      </c>
      <c r="B579" t="s">
        <v>3212</v>
      </c>
      <c r="C579" t="s">
        <v>3211</v>
      </c>
    </row>
    <row r="580" spans="1:3" x14ac:dyDescent="0.25">
      <c r="A580" s="8">
        <v>90804</v>
      </c>
      <c r="B580" t="s">
        <v>2927</v>
      </c>
      <c r="C580" t="s">
        <v>711</v>
      </c>
    </row>
    <row r="581" spans="1:3" x14ac:dyDescent="0.25">
      <c r="A581" s="8">
        <v>50802</v>
      </c>
      <c r="B581" t="s">
        <v>3021</v>
      </c>
      <c r="C581" t="s">
        <v>759</v>
      </c>
    </row>
    <row r="582" spans="1:3" x14ac:dyDescent="0.25">
      <c r="A582" s="8">
        <v>45020</v>
      </c>
      <c r="B582" t="s">
        <v>2365</v>
      </c>
      <c r="C582" t="s">
        <v>1023</v>
      </c>
    </row>
    <row r="583" spans="1:3" x14ac:dyDescent="0.25">
      <c r="A583" s="8">
        <v>72032</v>
      </c>
      <c r="B583" t="s">
        <v>2195</v>
      </c>
      <c r="C583" t="s">
        <v>516</v>
      </c>
    </row>
    <row r="584" spans="1:3" x14ac:dyDescent="0.25">
      <c r="A584" s="8">
        <v>45115</v>
      </c>
      <c r="B584" t="s">
        <v>2375</v>
      </c>
      <c r="C584" t="s">
        <v>1092</v>
      </c>
    </row>
    <row r="585" spans="1:3" x14ac:dyDescent="0.25">
      <c r="A585" s="8">
        <v>69037</v>
      </c>
      <c r="B585" t="s">
        <v>3067</v>
      </c>
      <c r="C585" t="s">
        <v>1113</v>
      </c>
    </row>
    <row r="586" spans="1:3" x14ac:dyDescent="0.25">
      <c r="A586" s="8">
        <v>84055</v>
      </c>
      <c r="B586" t="s">
        <v>2829</v>
      </c>
      <c r="C586" t="s">
        <v>1279</v>
      </c>
    </row>
    <row r="587" spans="1:3" x14ac:dyDescent="0.25">
      <c r="A587" s="8">
        <v>57030</v>
      </c>
      <c r="B587" t="s">
        <v>2170</v>
      </c>
      <c r="C587" t="s">
        <v>807</v>
      </c>
    </row>
    <row r="588" spans="1:3" x14ac:dyDescent="0.25">
      <c r="A588" s="8">
        <v>99818</v>
      </c>
      <c r="B588" t="s">
        <v>3409</v>
      </c>
      <c r="C588" t="s">
        <v>1048</v>
      </c>
    </row>
    <row r="589" spans="1:3" x14ac:dyDescent="0.25">
      <c r="A589" s="8">
        <v>13015</v>
      </c>
      <c r="B589" t="s">
        <v>2742</v>
      </c>
      <c r="C589" t="s">
        <v>747</v>
      </c>
    </row>
    <row r="590" spans="1:3" x14ac:dyDescent="0.25">
      <c r="A590" s="8">
        <v>9040</v>
      </c>
      <c r="B590" t="s">
        <v>2694</v>
      </c>
      <c r="C590" t="s">
        <v>914</v>
      </c>
    </row>
    <row r="591" spans="1:3" x14ac:dyDescent="0.25">
      <c r="A591" s="8">
        <v>98802</v>
      </c>
      <c r="B591" t="s">
        <v>3075</v>
      </c>
      <c r="C591" t="s">
        <v>772</v>
      </c>
    </row>
    <row r="592" spans="1:3" x14ac:dyDescent="0.25">
      <c r="A592" s="8">
        <v>87025</v>
      </c>
      <c r="B592" t="s">
        <v>3229</v>
      </c>
      <c r="C592" t="s">
        <v>1284</v>
      </c>
    </row>
    <row r="593" spans="1:3" x14ac:dyDescent="0.25">
      <c r="A593" s="8">
        <v>80037</v>
      </c>
      <c r="B593" t="s">
        <v>2404</v>
      </c>
      <c r="C593" t="s">
        <v>1447</v>
      </c>
    </row>
    <row r="594" spans="1:3" x14ac:dyDescent="0.25">
      <c r="A594" s="8">
        <v>38055</v>
      </c>
      <c r="B594" t="s">
        <v>3174</v>
      </c>
      <c r="C594" t="s">
        <v>756</v>
      </c>
    </row>
    <row r="595" spans="1:3" x14ac:dyDescent="0.25">
      <c r="A595" s="8">
        <v>5032</v>
      </c>
      <c r="B595" t="s">
        <v>2250</v>
      </c>
      <c r="C595" t="s">
        <v>951</v>
      </c>
    </row>
    <row r="596" spans="1:3" x14ac:dyDescent="0.25">
      <c r="A596" s="8">
        <v>92902</v>
      </c>
      <c r="B596" t="s">
        <v>3154</v>
      </c>
      <c r="C596" t="s">
        <v>823</v>
      </c>
    </row>
    <row r="597" spans="1:3" x14ac:dyDescent="0.25">
      <c r="A597" s="8">
        <v>2005</v>
      </c>
      <c r="B597" t="s">
        <v>2154</v>
      </c>
      <c r="C597" t="s">
        <v>599</v>
      </c>
    </row>
    <row r="598" spans="1:3" x14ac:dyDescent="0.25">
      <c r="A598" s="8">
        <v>92010</v>
      </c>
      <c r="B598" t="s">
        <v>3149</v>
      </c>
      <c r="C598" t="s">
        <v>905</v>
      </c>
    </row>
    <row r="599" spans="1:3" x14ac:dyDescent="0.25">
      <c r="A599" s="8">
        <v>96802</v>
      </c>
      <c r="B599" t="s">
        <v>3028</v>
      </c>
      <c r="C599" t="s">
        <v>770</v>
      </c>
    </row>
    <row r="600" spans="1:3" x14ac:dyDescent="0.25">
      <c r="A600" s="8">
        <v>16005</v>
      </c>
      <c r="B600" t="s">
        <v>2569</v>
      </c>
      <c r="C600" t="s">
        <v>658</v>
      </c>
    </row>
    <row r="601" spans="1:3" x14ac:dyDescent="0.25">
      <c r="A601" s="8">
        <v>3015</v>
      </c>
      <c r="B601" t="s">
        <v>2275</v>
      </c>
      <c r="C601" t="s">
        <v>783</v>
      </c>
    </row>
    <row r="602" spans="1:3" x14ac:dyDescent="0.25">
      <c r="A602" s="8">
        <v>14904</v>
      </c>
      <c r="B602" t="s">
        <v>2986</v>
      </c>
      <c r="C602" t="s">
        <v>563</v>
      </c>
    </row>
    <row r="603" spans="1:3" x14ac:dyDescent="0.25">
      <c r="A603" s="8">
        <v>98912</v>
      </c>
      <c r="B603" t="s">
        <v>3077</v>
      </c>
      <c r="C603" t="s">
        <v>860</v>
      </c>
    </row>
    <row r="604" spans="1:3" x14ac:dyDescent="0.25">
      <c r="A604" s="8">
        <v>94205</v>
      </c>
      <c r="B604" t="s">
        <v>2384</v>
      </c>
      <c r="C604" t="s">
        <v>984</v>
      </c>
    </row>
    <row r="605" spans="1:3" x14ac:dyDescent="0.25">
      <c r="A605" s="8">
        <v>14902</v>
      </c>
      <c r="B605" t="s">
        <v>2985</v>
      </c>
      <c r="C605" t="s">
        <v>656</v>
      </c>
    </row>
    <row r="606" spans="1:3" x14ac:dyDescent="0.25">
      <c r="A606" s="8">
        <v>77030</v>
      </c>
      <c r="B606" t="s">
        <v>2271</v>
      </c>
      <c r="C606" t="s">
        <v>613</v>
      </c>
    </row>
    <row r="607" spans="1:3" x14ac:dyDescent="0.25">
      <c r="A607" s="8">
        <v>50113</v>
      </c>
      <c r="B607" t="s">
        <v>3019</v>
      </c>
      <c r="C607" t="s">
        <v>847</v>
      </c>
    </row>
    <row r="608" spans="1:3" x14ac:dyDescent="0.25">
      <c r="A608" s="8">
        <v>46025</v>
      </c>
      <c r="B608" t="s">
        <v>2730</v>
      </c>
      <c r="C608" t="s">
        <v>1346</v>
      </c>
    </row>
    <row r="609" spans="1:3" x14ac:dyDescent="0.25">
      <c r="A609" s="8">
        <v>88802</v>
      </c>
      <c r="B609" t="s">
        <v>3247</v>
      </c>
      <c r="C609" t="s">
        <v>1185</v>
      </c>
    </row>
    <row r="610" spans="1:3" x14ac:dyDescent="0.25">
      <c r="A610" s="8">
        <v>71070</v>
      </c>
      <c r="B610" t="s">
        <v>2240</v>
      </c>
      <c r="C610" t="s">
        <v>974</v>
      </c>
    </row>
    <row r="611" spans="1:3" x14ac:dyDescent="0.25">
      <c r="A611" s="8">
        <v>30020</v>
      </c>
      <c r="B611" t="s">
        <v>2847</v>
      </c>
      <c r="C611" t="s">
        <v>1151</v>
      </c>
    </row>
    <row r="612" spans="1:3" x14ac:dyDescent="0.25">
      <c r="A612" s="8">
        <v>80045</v>
      </c>
      <c r="B612" t="s">
        <v>2420</v>
      </c>
      <c r="C612" t="s">
        <v>1468</v>
      </c>
    </row>
    <row r="613" spans="1:3" x14ac:dyDescent="0.25">
      <c r="A613" s="8">
        <v>32040</v>
      </c>
      <c r="B613" t="s">
        <v>3198</v>
      </c>
      <c r="C613" t="s">
        <v>664</v>
      </c>
    </row>
    <row r="614" spans="1:3" x14ac:dyDescent="0.25">
      <c r="A614" s="8">
        <v>32045</v>
      </c>
      <c r="B614" t="s">
        <v>3198</v>
      </c>
      <c r="C614" t="s">
        <v>755</v>
      </c>
    </row>
    <row r="615" spans="1:3" x14ac:dyDescent="0.25">
      <c r="A615" s="8">
        <v>13095</v>
      </c>
      <c r="B615" t="s">
        <v>2757</v>
      </c>
      <c r="C615" t="s">
        <v>836</v>
      </c>
    </row>
    <row r="616" spans="1:3" x14ac:dyDescent="0.25">
      <c r="A616" s="8">
        <v>6030</v>
      </c>
      <c r="B616" t="s">
        <v>2116</v>
      </c>
      <c r="C616" t="s">
        <v>1027</v>
      </c>
    </row>
    <row r="617" spans="1:3" x14ac:dyDescent="0.25">
      <c r="A617" s="8">
        <v>96030</v>
      </c>
      <c r="B617" t="s">
        <v>3026</v>
      </c>
      <c r="C617" t="s">
        <v>858</v>
      </c>
    </row>
    <row r="618" spans="1:3" x14ac:dyDescent="0.25">
      <c r="A618" s="8">
        <v>72020</v>
      </c>
      <c r="B618" t="s">
        <v>2194</v>
      </c>
      <c r="C618" t="s">
        <v>609</v>
      </c>
    </row>
    <row r="619" spans="1:3" x14ac:dyDescent="0.25">
      <c r="A619" s="8">
        <v>66097</v>
      </c>
      <c r="B619" t="s">
        <v>2105</v>
      </c>
      <c r="C619" t="s">
        <v>1274</v>
      </c>
    </row>
    <row r="620" spans="1:3" x14ac:dyDescent="0.25">
      <c r="A620" s="8">
        <v>71055</v>
      </c>
      <c r="B620" t="s">
        <v>2237</v>
      </c>
      <c r="C620" t="s">
        <v>1046</v>
      </c>
    </row>
    <row r="621" spans="1:3" x14ac:dyDescent="0.25">
      <c r="A621" s="8">
        <v>71140</v>
      </c>
      <c r="B621" t="s">
        <v>2224</v>
      </c>
      <c r="C621" t="s">
        <v>1114</v>
      </c>
    </row>
    <row r="622" spans="1:3" x14ac:dyDescent="0.25">
      <c r="A622" s="8">
        <v>96025</v>
      </c>
      <c r="B622" t="s">
        <v>3029</v>
      </c>
      <c r="C622" t="s">
        <v>939</v>
      </c>
    </row>
    <row r="623" spans="1:3" x14ac:dyDescent="0.25">
      <c r="A623" s="8">
        <v>82030</v>
      </c>
      <c r="B623" t="s">
        <v>226</v>
      </c>
      <c r="C623" t="s">
        <v>730</v>
      </c>
    </row>
    <row r="624" spans="1:3" x14ac:dyDescent="0.25">
      <c r="A624" s="8">
        <v>34017</v>
      </c>
      <c r="B624" t="s">
        <v>2481</v>
      </c>
      <c r="C624" t="s">
        <v>1000</v>
      </c>
    </row>
    <row r="625" spans="1:3" x14ac:dyDescent="0.25">
      <c r="A625" s="8">
        <v>84020</v>
      </c>
      <c r="B625" t="s">
        <v>2840</v>
      </c>
      <c r="C625" t="s">
        <v>1323</v>
      </c>
    </row>
    <row r="626" spans="1:3" x14ac:dyDescent="0.25">
      <c r="A626" s="8">
        <v>97022</v>
      </c>
      <c r="B626" t="s">
        <v>3096</v>
      </c>
      <c r="C626" t="s">
        <v>399</v>
      </c>
    </row>
    <row r="627" spans="1:3" x14ac:dyDescent="0.25">
      <c r="A627" s="8">
        <v>2047</v>
      </c>
      <c r="B627" t="s">
        <v>2158</v>
      </c>
      <c r="C627" t="s">
        <v>691</v>
      </c>
    </row>
    <row r="628" spans="1:3" x14ac:dyDescent="0.25">
      <c r="A628" s="8">
        <v>34048</v>
      </c>
      <c r="B628" t="s">
        <v>229</v>
      </c>
      <c r="C628" t="s">
        <v>1071</v>
      </c>
    </row>
    <row r="629" spans="1:3" x14ac:dyDescent="0.25">
      <c r="A629" s="8">
        <v>95040</v>
      </c>
      <c r="B629" t="s">
        <v>2429</v>
      </c>
      <c r="C629" t="s">
        <v>938</v>
      </c>
    </row>
    <row r="630" spans="1:3" x14ac:dyDescent="0.25">
      <c r="A630" s="8">
        <v>45030</v>
      </c>
      <c r="B630" t="s">
        <v>2367</v>
      </c>
      <c r="C630" t="s">
        <v>1155</v>
      </c>
    </row>
    <row r="631" spans="1:3" x14ac:dyDescent="0.25">
      <c r="A631" s="8">
        <v>87035</v>
      </c>
      <c r="B631" t="s">
        <v>3238</v>
      </c>
      <c r="C631" t="s">
        <v>1328</v>
      </c>
    </row>
    <row r="632" spans="1:3" x14ac:dyDescent="0.25">
      <c r="A632" s="8">
        <v>88090</v>
      </c>
      <c r="B632" t="s">
        <v>3250</v>
      </c>
      <c r="C632" t="s">
        <v>1238</v>
      </c>
    </row>
    <row r="633" spans="1:3" x14ac:dyDescent="0.25">
      <c r="A633" s="8">
        <v>75040</v>
      </c>
      <c r="B633" t="s">
        <v>2187</v>
      </c>
      <c r="C633" t="s">
        <v>325</v>
      </c>
    </row>
    <row r="634" spans="1:3" x14ac:dyDescent="0.25">
      <c r="A634" s="8">
        <v>9065</v>
      </c>
      <c r="B634" t="s">
        <v>2701</v>
      </c>
      <c r="C634" t="s">
        <v>991</v>
      </c>
    </row>
    <row r="635" spans="1:3" x14ac:dyDescent="0.25">
      <c r="A635" s="8">
        <v>32033</v>
      </c>
      <c r="B635" t="s">
        <v>3197</v>
      </c>
      <c r="C635" t="s">
        <v>843</v>
      </c>
    </row>
    <row r="636" spans="1:3" x14ac:dyDescent="0.25">
      <c r="A636" s="8">
        <v>99120</v>
      </c>
      <c r="B636" t="s">
        <v>3410</v>
      </c>
      <c r="C636" t="s">
        <v>1507</v>
      </c>
    </row>
    <row r="637" spans="1:3" x14ac:dyDescent="0.25">
      <c r="A637" s="8">
        <v>99115</v>
      </c>
      <c r="B637" t="s">
        <v>3411</v>
      </c>
      <c r="C637" t="s">
        <v>1516</v>
      </c>
    </row>
    <row r="638" spans="1:3" x14ac:dyDescent="0.25">
      <c r="A638" s="8">
        <v>99889</v>
      </c>
      <c r="B638" t="s">
        <v>3411</v>
      </c>
      <c r="C638" t="s">
        <v>1523</v>
      </c>
    </row>
    <row r="639" spans="1:3" x14ac:dyDescent="0.25">
      <c r="A639" s="8">
        <v>23027</v>
      </c>
      <c r="B639" t="s">
        <v>238</v>
      </c>
      <c r="C639" t="s">
        <v>476</v>
      </c>
    </row>
    <row r="640" spans="1:3" x14ac:dyDescent="0.25">
      <c r="A640" s="8">
        <v>42032</v>
      </c>
      <c r="B640" t="s">
        <v>2705</v>
      </c>
      <c r="C640" t="s">
        <v>865</v>
      </c>
    </row>
    <row r="641" spans="1:3" x14ac:dyDescent="0.25">
      <c r="A641" s="8">
        <v>96040</v>
      </c>
      <c r="B641" t="s">
        <v>3027</v>
      </c>
      <c r="C641" t="s">
        <v>1016</v>
      </c>
    </row>
    <row r="642" spans="1:3" x14ac:dyDescent="0.25">
      <c r="A642" s="8">
        <v>87010</v>
      </c>
      <c r="B642" t="s">
        <v>3230</v>
      </c>
      <c r="C642" t="s">
        <v>1364</v>
      </c>
    </row>
    <row r="643" spans="1:3" x14ac:dyDescent="0.25">
      <c r="A643" s="8">
        <v>84100</v>
      </c>
      <c r="B643" t="s">
        <v>2835</v>
      </c>
      <c r="C643" t="s">
        <v>1360</v>
      </c>
    </row>
    <row r="644" spans="1:3" x14ac:dyDescent="0.25">
      <c r="A644" s="8">
        <v>62037</v>
      </c>
      <c r="B644" t="s">
        <v>2545</v>
      </c>
      <c r="C644" t="s">
        <v>1382</v>
      </c>
    </row>
    <row r="645" spans="1:3" x14ac:dyDescent="0.25">
      <c r="A645" s="8">
        <v>85105</v>
      </c>
      <c r="B645" t="s">
        <v>2777</v>
      </c>
      <c r="C645" t="s">
        <v>1426</v>
      </c>
    </row>
    <row r="646" spans="1:3" x14ac:dyDescent="0.25">
      <c r="A646" s="8">
        <v>60013</v>
      </c>
      <c r="B646" t="s">
        <v>2260</v>
      </c>
      <c r="C646" t="s">
        <v>697</v>
      </c>
    </row>
    <row r="647" spans="1:3" x14ac:dyDescent="0.25">
      <c r="A647" s="8">
        <v>89910</v>
      </c>
      <c r="B647" t="s">
        <v>3219</v>
      </c>
      <c r="C647" t="s">
        <v>911</v>
      </c>
    </row>
    <row r="648" spans="1:3" x14ac:dyDescent="0.25">
      <c r="A648" s="8">
        <v>55057</v>
      </c>
      <c r="B648" t="s">
        <v>2143</v>
      </c>
      <c r="C648" t="s">
        <v>530</v>
      </c>
    </row>
    <row r="649" spans="1:3" x14ac:dyDescent="0.25">
      <c r="A649" s="8">
        <v>42098</v>
      </c>
      <c r="B649" t="s">
        <v>2717</v>
      </c>
      <c r="C649" t="s">
        <v>945</v>
      </c>
    </row>
    <row r="650" spans="1:3" x14ac:dyDescent="0.25">
      <c r="A650" s="8">
        <v>71133</v>
      </c>
      <c r="B650" t="s">
        <v>2223</v>
      </c>
      <c r="C650" t="s">
        <v>1172</v>
      </c>
    </row>
    <row r="651" spans="1:3" x14ac:dyDescent="0.25">
      <c r="A651" s="8">
        <v>10043</v>
      </c>
      <c r="B651" t="s">
        <v>2817</v>
      </c>
      <c r="C651" t="s">
        <v>559</v>
      </c>
    </row>
    <row r="652" spans="1:3" x14ac:dyDescent="0.25">
      <c r="A652" s="8">
        <v>80078</v>
      </c>
      <c r="B652" t="s">
        <v>2407</v>
      </c>
      <c r="C652" t="s">
        <v>1485</v>
      </c>
    </row>
    <row r="653" spans="1:3" x14ac:dyDescent="0.25">
      <c r="A653" s="8">
        <v>6035</v>
      </c>
      <c r="B653" t="s">
        <v>2117</v>
      </c>
      <c r="C653" t="s">
        <v>1096</v>
      </c>
    </row>
    <row r="654" spans="1:3" x14ac:dyDescent="0.25">
      <c r="A654" s="8">
        <v>4020</v>
      </c>
      <c r="B654" t="s">
        <v>2147</v>
      </c>
      <c r="C654" t="s">
        <v>871</v>
      </c>
    </row>
    <row r="655" spans="1:3" x14ac:dyDescent="0.25">
      <c r="A655" s="8">
        <v>34135</v>
      </c>
      <c r="B655" t="s">
        <v>2477</v>
      </c>
      <c r="C655" t="s">
        <v>1137</v>
      </c>
    </row>
    <row r="656" spans="1:3" x14ac:dyDescent="0.25">
      <c r="A656" s="8">
        <v>98055</v>
      </c>
      <c r="B656" t="s">
        <v>3210</v>
      </c>
      <c r="C656" t="s">
        <v>1018</v>
      </c>
    </row>
    <row r="657" spans="1:3" x14ac:dyDescent="0.25">
      <c r="A657" s="8">
        <v>96902</v>
      </c>
      <c r="B657" t="s">
        <v>3032</v>
      </c>
      <c r="C657" t="s">
        <v>3031</v>
      </c>
    </row>
    <row r="658" spans="1:3" x14ac:dyDescent="0.25">
      <c r="A658" s="8">
        <v>71005</v>
      </c>
      <c r="B658" t="s">
        <v>2231</v>
      </c>
      <c r="C658" t="s">
        <v>1226</v>
      </c>
    </row>
    <row r="659" spans="1:3" x14ac:dyDescent="0.25">
      <c r="A659" s="8">
        <v>13025</v>
      </c>
      <c r="B659" t="s">
        <v>2744</v>
      </c>
      <c r="C659" t="s">
        <v>918</v>
      </c>
    </row>
    <row r="660" spans="1:3" x14ac:dyDescent="0.25">
      <c r="A660" s="8">
        <v>5902</v>
      </c>
      <c r="B660" t="s">
        <v>2256</v>
      </c>
      <c r="C660" t="s">
        <v>1026</v>
      </c>
    </row>
    <row r="661" spans="1:3" x14ac:dyDescent="0.25">
      <c r="A661" s="8">
        <v>8902</v>
      </c>
      <c r="B661" t="s">
        <v>2347</v>
      </c>
      <c r="C661" t="s">
        <v>650</v>
      </c>
    </row>
    <row r="662" spans="1:3" x14ac:dyDescent="0.25">
      <c r="A662" s="8">
        <v>35906</v>
      </c>
      <c r="B662" t="s">
        <v>2360</v>
      </c>
      <c r="C662" t="s">
        <v>962</v>
      </c>
    </row>
    <row r="663" spans="1:3" x14ac:dyDescent="0.25">
      <c r="A663" s="8">
        <v>12072</v>
      </c>
      <c r="B663" t="s">
        <v>256</v>
      </c>
      <c r="C663" t="s">
        <v>746</v>
      </c>
    </row>
    <row r="664" spans="1:3" x14ac:dyDescent="0.25">
      <c r="A664" s="8">
        <v>94215</v>
      </c>
      <c r="B664" t="s">
        <v>2386</v>
      </c>
      <c r="C664" t="s">
        <v>1056</v>
      </c>
    </row>
    <row r="665" spans="1:3" x14ac:dyDescent="0.25">
      <c r="A665" s="8">
        <v>89010</v>
      </c>
      <c r="B665" t="s">
        <v>3222</v>
      </c>
      <c r="C665" t="s">
        <v>988</v>
      </c>
    </row>
    <row r="666" spans="1:3" x14ac:dyDescent="0.25">
      <c r="A666" s="8">
        <v>99902</v>
      </c>
      <c r="B666" t="s">
        <v>3412</v>
      </c>
      <c r="C666" t="s">
        <v>1530</v>
      </c>
    </row>
    <row r="667" spans="1:3" x14ac:dyDescent="0.25">
      <c r="A667" s="8">
        <v>92904</v>
      </c>
      <c r="B667" t="s">
        <v>3155</v>
      </c>
      <c r="C667" t="s">
        <v>982</v>
      </c>
    </row>
    <row r="668" spans="1:3" x14ac:dyDescent="0.25">
      <c r="A668" s="8">
        <v>97906</v>
      </c>
      <c r="B668" t="s">
        <v>3413</v>
      </c>
      <c r="C668" t="s">
        <v>940</v>
      </c>
    </row>
    <row r="669" spans="1:3" x14ac:dyDescent="0.25">
      <c r="A669" s="8">
        <v>97902</v>
      </c>
      <c r="B669" t="s">
        <v>3100</v>
      </c>
      <c r="C669" t="s">
        <v>3099</v>
      </c>
    </row>
    <row r="670" spans="1:3" x14ac:dyDescent="0.25">
      <c r="A670" s="8">
        <v>6902</v>
      </c>
      <c r="B670" t="s">
        <v>2124</v>
      </c>
      <c r="C670" t="s">
        <v>1158</v>
      </c>
    </row>
    <row r="671" spans="1:3" x14ac:dyDescent="0.25">
      <c r="A671" s="8">
        <v>87904</v>
      </c>
      <c r="B671" t="s">
        <v>3246</v>
      </c>
      <c r="C671" t="s">
        <v>1397</v>
      </c>
    </row>
    <row r="672" spans="1:3" x14ac:dyDescent="0.25">
      <c r="A672" s="8">
        <v>14065</v>
      </c>
      <c r="B672" t="s">
        <v>2995</v>
      </c>
      <c r="C672" t="s">
        <v>748</v>
      </c>
    </row>
    <row r="673" spans="1:3" x14ac:dyDescent="0.25">
      <c r="A673" s="8">
        <v>7906</v>
      </c>
      <c r="B673" t="s">
        <v>2454</v>
      </c>
      <c r="C673" t="s">
        <v>912</v>
      </c>
    </row>
    <row r="674" spans="1:3" x14ac:dyDescent="0.25">
      <c r="A674" s="8">
        <v>79037</v>
      </c>
      <c r="B674" t="s">
        <v>2498</v>
      </c>
      <c r="C674" t="s">
        <v>1533</v>
      </c>
    </row>
    <row r="675" spans="1:3" x14ac:dyDescent="0.25">
      <c r="A675" s="8">
        <v>98050</v>
      </c>
      <c r="B675" t="s">
        <v>2277</v>
      </c>
      <c r="C675" t="s">
        <v>1087</v>
      </c>
    </row>
    <row r="676" spans="1:3" x14ac:dyDescent="0.25">
      <c r="A676" s="8">
        <v>3902</v>
      </c>
      <c r="B676" t="s">
        <v>2277</v>
      </c>
      <c r="C676" t="s">
        <v>870</v>
      </c>
    </row>
    <row r="677" spans="1:3" x14ac:dyDescent="0.25">
      <c r="A677" s="8">
        <v>7904</v>
      </c>
      <c r="B677" t="s">
        <v>2453</v>
      </c>
      <c r="C677" t="s">
        <v>989</v>
      </c>
    </row>
    <row r="678" spans="1:3" x14ac:dyDescent="0.25">
      <c r="A678" s="8">
        <v>91025</v>
      </c>
      <c r="B678" t="s">
        <v>2915</v>
      </c>
      <c r="C678" t="s">
        <v>822</v>
      </c>
    </row>
    <row r="679" spans="1:3" x14ac:dyDescent="0.25">
      <c r="A679" s="8">
        <v>88010</v>
      </c>
      <c r="B679" t="s">
        <v>3263</v>
      </c>
      <c r="C679" t="s">
        <v>1285</v>
      </c>
    </row>
    <row r="680" spans="1:3" x14ac:dyDescent="0.25">
      <c r="A680" s="8">
        <v>87015</v>
      </c>
      <c r="B680" t="s">
        <v>3226</v>
      </c>
      <c r="C680" t="s">
        <v>1427</v>
      </c>
    </row>
    <row r="681" spans="1:3" x14ac:dyDescent="0.25">
      <c r="A681" s="8">
        <v>73020</v>
      </c>
      <c r="B681" t="s">
        <v>2538</v>
      </c>
      <c r="C681" t="s">
        <v>702</v>
      </c>
    </row>
    <row r="682" spans="1:3" x14ac:dyDescent="0.25">
      <c r="A682" s="8">
        <v>55037</v>
      </c>
      <c r="B682" t="s">
        <v>2140</v>
      </c>
      <c r="C682" t="s">
        <v>623</v>
      </c>
    </row>
    <row r="683" spans="1:3" x14ac:dyDescent="0.25">
      <c r="A683" s="8">
        <v>7902</v>
      </c>
      <c r="B683" t="s">
        <v>2452</v>
      </c>
      <c r="C683" t="s">
        <v>1061</v>
      </c>
    </row>
    <row r="684" spans="1:3" x14ac:dyDescent="0.25">
      <c r="A684" s="8">
        <v>86042</v>
      </c>
      <c r="B684" t="s">
        <v>3203</v>
      </c>
      <c r="C684" t="s">
        <v>261</v>
      </c>
    </row>
    <row r="685" spans="1:3" x14ac:dyDescent="0.25">
      <c r="A685" s="8">
        <v>48015</v>
      </c>
      <c r="B685" t="s">
        <v>2802</v>
      </c>
      <c r="C685" t="s">
        <v>527</v>
      </c>
    </row>
    <row r="686" spans="1:3" x14ac:dyDescent="0.25">
      <c r="A686" s="8">
        <v>48010</v>
      </c>
      <c r="B686" t="s">
        <v>2801</v>
      </c>
      <c r="C686" t="s">
        <v>410</v>
      </c>
    </row>
    <row r="687" spans="1:3" x14ac:dyDescent="0.25">
      <c r="A687" s="8">
        <v>47047</v>
      </c>
      <c r="B687" t="s">
        <v>2999</v>
      </c>
      <c r="C687" t="s">
        <v>620</v>
      </c>
    </row>
    <row r="688" spans="1:3" x14ac:dyDescent="0.25">
      <c r="A688" s="8">
        <v>7910</v>
      </c>
      <c r="B688" t="s">
        <v>2456</v>
      </c>
      <c r="C688" t="s">
        <v>1129</v>
      </c>
    </row>
    <row r="689" spans="1:3" x14ac:dyDescent="0.25">
      <c r="A689" s="8">
        <v>6904</v>
      </c>
      <c r="B689" t="s">
        <v>2125</v>
      </c>
      <c r="C689" t="s">
        <v>1213</v>
      </c>
    </row>
    <row r="690" spans="1:3" x14ac:dyDescent="0.25">
      <c r="A690" s="8">
        <v>95010</v>
      </c>
      <c r="B690" t="s">
        <v>2425</v>
      </c>
      <c r="C690" t="s">
        <v>1015</v>
      </c>
    </row>
    <row r="691" spans="1:3" x14ac:dyDescent="0.25">
      <c r="A691" s="8">
        <v>31130</v>
      </c>
      <c r="B691" t="s">
        <v>2681</v>
      </c>
      <c r="C691" t="s">
        <v>936</v>
      </c>
    </row>
    <row r="692" spans="1:3" x14ac:dyDescent="0.25">
      <c r="A692" s="8">
        <v>15904</v>
      </c>
      <c r="B692" t="s">
        <v>2135</v>
      </c>
      <c r="C692" t="s">
        <v>749</v>
      </c>
    </row>
    <row r="693" spans="1:3" x14ac:dyDescent="0.25">
      <c r="A693" s="8">
        <v>94068</v>
      </c>
      <c r="B693" t="s">
        <v>227</v>
      </c>
      <c r="C693" t="s">
        <v>362</v>
      </c>
    </row>
    <row r="694" spans="1:3" x14ac:dyDescent="0.25">
      <c r="A694" s="8">
        <v>17015</v>
      </c>
      <c r="B694" t="s">
        <v>3118</v>
      </c>
      <c r="C694" t="s">
        <v>388</v>
      </c>
    </row>
    <row r="695" spans="1:3" x14ac:dyDescent="0.25">
      <c r="A695" s="8">
        <v>8030</v>
      </c>
      <c r="B695" t="s">
        <v>2343</v>
      </c>
      <c r="C695" t="s">
        <v>742</v>
      </c>
    </row>
    <row r="696" spans="1:3" x14ac:dyDescent="0.25">
      <c r="A696" s="8">
        <v>35015</v>
      </c>
      <c r="B696" t="s">
        <v>2353</v>
      </c>
      <c r="C696" t="s">
        <v>1036</v>
      </c>
    </row>
    <row r="697" spans="1:3" x14ac:dyDescent="0.25">
      <c r="A697" s="8">
        <v>77065</v>
      </c>
      <c r="B697" t="s">
        <v>2268</v>
      </c>
      <c r="C697" t="s">
        <v>705</v>
      </c>
    </row>
    <row r="698" spans="1:3" x14ac:dyDescent="0.25">
      <c r="A698" s="8">
        <v>40010</v>
      </c>
      <c r="B698" t="s">
        <v>2819</v>
      </c>
      <c r="C698" t="s">
        <v>499</v>
      </c>
    </row>
    <row r="699" spans="1:3" x14ac:dyDescent="0.25">
      <c r="A699" s="8">
        <v>31095</v>
      </c>
      <c r="B699" t="s">
        <v>2679</v>
      </c>
      <c r="C699" t="s">
        <v>1013</v>
      </c>
    </row>
    <row r="700" spans="1:3" x14ac:dyDescent="0.25">
      <c r="A700" s="8">
        <v>33045</v>
      </c>
      <c r="B700" t="s">
        <v>3187</v>
      </c>
      <c r="C700" t="s">
        <v>768</v>
      </c>
    </row>
    <row r="701" spans="1:3" x14ac:dyDescent="0.25">
      <c r="A701" s="8">
        <v>53015</v>
      </c>
      <c r="B701" t="s">
        <v>2949</v>
      </c>
      <c r="C701" t="s">
        <v>435</v>
      </c>
    </row>
    <row r="702" spans="1:3" x14ac:dyDescent="0.25">
      <c r="A702" s="8">
        <v>15030</v>
      </c>
      <c r="B702" t="s">
        <v>2130</v>
      </c>
      <c r="C702" t="s">
        <v>838</v>
      </c>
    </row>
    <row r="703" spans="1:3" x14ac:dyDescent="0.25">
      <c r="A703" s="8">
        <v>79022</v>
      </c>
      <c r="B703" t="s">
        <v>2495</v>
      </c>
      <c r="C703" t="s">
        <v>1536</v>
      </c>
    </row>
    <row r="704" spans="1:3" x14ac:dyDescent="0.25">
      <c r="A704" s="8">
        <v>34097</v>
      </c>
      <c r="B704" t="s">
        <v>2473</v>
      </c>
      <c r="C704" t="s">
        <v>1194</v>
      </c>
    </row>
    <row r="705" spans="1:3" x14ac:dyDescent="0.25">
      <c r="A705" s="8">
        <v>39085</v>
      </c>
      <c r="B705" t="s">
        <v>2974</v>
      </c>
      <c r="C705" t="s">
        <v>845</v>
      </c>
    </row>
    <row r="706" spans="1:3" x14ac:dyDescent="0.25">
      <c r="A706" s="8">
        <v>56055</v>
      </c>
      <c r="B706" t="s">
        <v>2527</v>
      </c>
      <c r="C706" t="s">
        <v>716</v>
      </c>
    </row>
    <row r="707" spans="1:3" x14ac:dyDescent="0.25">
      <c r="A707" s="8">
        <v>14035</v>
      </c>
      <c r="B707" t="s">
        <v>2987</v>
      </c>
      <c r="C707" t="s">
        <v>837</v>
      </c>
    </row>
    <row r="708" spans="1:3" x14ac:dyDescent="0.25">
      <c r="A708" s="8">
        <v>7065</v>
      </c>
      <c r="B708" t="s">
        <v>2446</v>
      </c>
      <c r="C708" t="s">
        <v>1187</v>
      </c>
    </row>
    <row r="709" spans="1:3" x14ac:dyDescent="0.25">
      <c r="A709" s="8">
        <v>63023</v>
      </c>
      <c r="B709" t="s">
        <v>2176</v>
      </c>
      <c r="C709" t="s">
        <v>320</v>
      </c>
    </row>
    <row r="710" spans="1:3" x14ac:dyDescent="0.25">
      <c r="A710" s="8">
        <v>6050</v>
      </c>
      <c r="B710" t="s">
        <v>2120</v>
      </c>
      <c r="C710" t="s">
        <v>1262</v>
      </c>
    </row>
    <row r="711" spans="1:3" x14ac:dyDescent="0.25">
      <c r="A711" s="8">
        <v>51065</v>
      </c>
      <c r="B711" t="s">
        <v>2299</v>
      </c>
      <c r="C711" t="s">
        <v>618</v>
      </c>
    </row>
    <row r="712" spans="1:3" x14ac:dyDescent="0.25">
      <c r="A712" s="8">
        <v>27015</v>
      </c>
      <c r="B712" t="s">
        <v>2463</v>
      </c>
      <c r="C712" t="s">
        <v>392</v>
      </c>
    </row>
    <row r="713" spans="1:3" x14ac:dyDescent="0.25">
      <c r="A713" s="8">
        <v>5065</v>
      </c>
      <c r="B713" t="s">
        <v>2253</v>
      </c>
      <c r="C713" t="s">
        <v>1095</v>
      </c>
    </row>
    <row r="714" spans="1:3" x14ac:dyDescent="0.25">
      <c r="A714" s="8">
        <v>47010</v>
      </c>
      <c r="B714" t="s">
        <v>3001</v>
      </c>
      <c r="C714" t="s">
        <v>505</v>
      </c>
    </row>
    <row r="715" spans="1:3" x14ac:dyDescent="0.25">
      <c r="A715" s="8">
        <v>62025</v>
      </c>
      <c r="B715" t="s">
        <v>2543</v>
      </c>
      <c r="C715" t="s">
        <v>1414</v>
      </c>
    </row>
    <row r="716" spans="1:3" x14ac:dyDescent="0.25">
      <c r="A716" s="8">
        <v>59015</v>
      </c>
      <c r="B716" t="s">
        <v>2438</v>
      </c>
      <c r="C716" t="s">
        <v>534</v>
      </c>
    </row>
    <row r="717" spans="1:3" x14ac:dyDescent="0.25">
      <c r="A717" s="8">
        <v>94255</v>
      </c>
      <c r="B717" t="s">
        <v>2394</v>
      </c>
      <c r="C717" t="s">
        <v>1124</v>
      </c>
    </row>
    <row r="718" spans="1:3" x14ac:dyDescent="0.25">
      <c r="A718" s="8">
        <v>61040</v>
      </c>
      <c r="B718" t="s">
        <v>2315</v>
      </c>
      <c r="C718" t="s">
        <v>698</v>
      </c>
    </row>
    <row r="719" spans="1:3" x14ac:dyDescent="0.25">
      <c r="A719" s="8">
        <v>10030</v>
      </c>
      <c r="B719" t="s">
        <v>2815</v>
      </c>
      <c r="C719" t="s">
        <v>652</v>
      </c>
    </row>
    <row r="720" spans="1:3" x14ac:dyDescent="0.25">
      <c r="A720" s="8">
        <v>14040</v>
      </c>
      <c r="B720" t="s">
        <v>3414</v>
      </c>
      <c r="C720" t="s">
        <v>3415</v>
      </c>
    </row>
    <row r="721" spans="1:3" x14ac:dyDescent="0.25">
      <c r="A721" s="8">
        <v>80027</v>
      </c>
      <c r="B721" t="s">
        <v>2419</v>
      </c>
      <c r="C721" t="s">
        <v>1498</v>
      </c>
    </row>
    <row r="722" spans="1:3" x14ac:dyDescent="0.25">
      <c r="A722" s="8">
        <v>76008</v>
      </c>
      <c r="B722" t="s">
        <v>2640</v>
      </c>
      <c r="C722" t="s">
        <v>958</v>
      </c>
    </row>
    <row r="723" spans="1:3" x14ac:dyDescent="0.25">
      <c r="A723" s="8">
        <v>6040</v>
      </c>
      <c r="B723" t="s">
        <v>2118</v>
      </c>
      <c r="C723" t="s">
        <v>1307</v>
      </c>
    </row>
    <row r="724" spans="1:3" x14ac:dyDescent="0.25">
      <c r="A724" s="8">
        <v>91010</v>
      </c>
      <c r="B724" t="s">
        <v>2912</v>
      </c>
      <c r="C724" t="s">
        <v>904</v>
      </c>
    </row>
    <row r="725" spans="1:3" x14ac:dyDescent="0.25">
      <c r="A725" s="8">
        <v>69070</v>
      </c>
      <c r="B725" t="s">
        <v>3061</v>
      </c>
      <c r="C725" t="s">
        <v>1171</v>
      </c>
    </row>
    <row r="726" spans="1:3" x14ac:dyDescent="0.25">
      <c r="A726" s="8">
        <v>19062</v>
      </c>
      <c r="B726" t="s">
        <v>2597</v>
      </c>
      <c r="C726" t="s">
        <v>762</v>
      </c>
    </row>
    <row r="727" spans="1:3" x14ac:dyDescent="0.25">
      <c r="A727" s="8">
        <v>18070</v>
      </c>
      <c r="B727" t="s">
        <v>3114</v>
      </c>
      <c r="C727" t="s">
        <v>761</v>
      </c>
    </row>
    <row r="728" spans="1:3" x14ac:dyDescent="0.25">
      <c r="A728" s="8">
        <v>33095</v>
      </c>
      <c r="B728" t="s">
        <v>3192</v>
      </c>
      <c r="C728" t="s">
        <v>856</v>
      </c>
    </row>
    <row r="729" spans="1:3" x14ac:dyDescent="0.25">
      <c r="A729" s="8">
        <v>57075</v>
      </c>
      <c r="B729" t="s">
        <v>2164</v>
      </c>
      <c r="C729" t="s">
        <v>892</v>
      </c>
    </row>
    <row r="730" spans="1:3" x14ac:dyDescent="0.25">
      <c r="A730" s="8">
        <v>12015</v>
      </c>
      <c r="B730" t="s">
        <v>3035</v>
      </c>
      <c r="C730" t="s">
        <v>835</v>
      </c>
    </row>
    <row r="731" spans="1:3" x14ac:dyDescent="0.25">
      <c r="A731" s="8">
        <v>33090</v>
      </c>
      <c r="B731" t="s">
        <v>3180</v>
      </c>
      <c r="C731" t="s">
        <v>937</v>
      </c>
    </row>
    <row r="732" spans="1:3" x14ac:dyDescent="0.25">
      <c r="A732" s="8">
        <v>46017</v>
      </c>
      <c r="B732" t="s">
        <v>2729</v>
      </c>
      <c r="C732" t="s">
        <v>1381</v>
      </c>
    </row>
    <row r="733" spans="1:3" x14ac:dyDescent="0.25">
      <c r="A733" s="8">
        <v>12065</v>
      </c>
      <c r="B733" t="s">
        <v>3043</v>
      </c>
      <c r="C733" t="s">
        <v>917</v>
      </c>
    </row>
    <row r="734" spans="1:3" x14ac:dyDescent="0.25">
      <c r="A734" s="8">
        <v>13100</v>
      </c>
      <c r="B734" t="s">
        <v>2758</v>
      </c>
      <c r="C734" t="s">
        <v>995</v>
      </c>
    </row>
    <row r="735" spans="1:3" x14ac:dyDescent="0.25">
      <c r="A735" s="8">
        <v>17055</v>
      </c>
      <c r="B735" t="s">
        <v>3123</v>
      </c>
      <c r="C735" t="s">
        <v>483</v>
      </c>
    </row>
    <row r="736" spans="1:3" x14ac:dyDescent="0.25">
      <c r="A736" s="8">
        <v>98012</v>
      </c>
      <c r="B736" t="s">
        <v>3072</v>
      </c>
      <c r="C736" t="s">
        <v>941</v>
      </c>
    </row>
    <row r="737" spans="1:3" x14ac:dyDescent="0.25">
      <c r="A737" s="8">
        <v>92005</v>
      </c>
      <c r="B737" t="s">
        <v>3072</v>
      </c>
      <c r="C737" t="s">
        <v>1054</v>
      </c>
    </row>
    <row r="738" spans="1:3" x14ac:dyDescent="0.25">
      <c r="A738" s="8">
        <v>23072</v>
      </c>
      <c r="B738" t="s">
        <v>2380</v>
      </c>
      <c r="C738" t="s">
        <v>569</v>
      </c>
    </row>
    <row r="739" spans="1:3" x14ac:dyDescent="0.25">
      <c r="A739" s="8">
        <v>30005</v>
      </c>
      <c r="B739" t="s">
        <v>2844</v>
      </c>
      <c r="C739" t="s">
        <v>1206</v>
      </c>
    </row>
    <row r="740" spans="1:3" x14ac:dyDescent="0.25">
      <c r="A740" s="8">
        <v>51025</v>
      </c>
      <c r="B740" t="s">
        <v>2307</v>
      </c>
      <c r="C740" t="s">
        <v>710</v>
      </c>
    </row>
    <row r="741" spans="1:3" x14ac:dyDescent="0.25">
      <c r="A741" s="8">
        <v>54105</v>
      </c>
      <c r="B741" t="s">
        <v>2291</v>
      </c>
      <c r="C741" t="s">
        <v>436</v>
      </c>
    </row>
    <row r="742" spans="1:3" x14ac:dyDescent="0.25">
      <c r="A742" s="8">
        <v>52055</v>
      </c>
      <c r="B742" t="s">
        <v>2614</v>
      </c>
      <c r="C742" t="s">
        <v>787</v>
      </c>
    </row>
    <row r="743" spans="1:3" x14ac:dyDescent="0.25">
      <c r="A743" s="8">
        <v>34038</v>
      </c>
      <c r="B743" t="s">
        <v>2482</v>
      </c>
      <c r="C743" t="s">
        <v>1244</v>
      </c>
    </row>
    <row r="744" spans="1:3" x14ac:dyDescent="0.25">
      <c r="A744" s="8">
        <v>57020</v>
      </c>
      <c r="B744" t="s">
        <v>2168</v>
      </c>
      <c r="C744" t="s">
        <v>970</v>
      </c>
    </row>
    <row r="745" spans="1:3" x14ac:dyDescent="0.25">
      <c r="A745" s="8">
        <v>28025</v>
      </c>
      <c r="B745" t="s">
        <v>3159</v>
      </c>
      <c r="C745" t="s">
        <v>393</v>
      </c>
    </row>
    <row r="746" spans="1:3" x14ac:dyDescent="0.25">
      <c r="A746" s="8">
        <v>45080</v>
      </c>
      <c r="B746" t="s">
        <v>2378</v>
      </c>
      <c r="C746" t="s">
        <v>1210</v>
      </c>
    </row>
    <row r="747" spans="1:3" x14ac:dyDescent="0.25">
      <c r="A747" s="8">
        <v>29100</v>
      </c>
      <c r="B747" t="s">
        <v>2943</v>
      </c>
      <c r="C747" t="s">
        <v>582</v>
      </c>
    </row>
    <row r="748" spans="1:3" x14ac:dyDescent="0.25">
      <c r="A748" s="8">
        <v>26055</v>
      </c>
      <c r="B748" t="s">
        <v>2663</v>
      </c>
      <c r="C748" t="s">
        <v>391</v>
      </c>
    </row>
    <row r="749" spans="1:3" x14ac:dyDescent="0.25">
      <c r="A749" s="8">
        <v>68005</v>
      </c>
      <c r="B749" t="s">
        <v>2791</v>
      </c>
      <c r="C749" t="s">
        <v>629</v>
      </c>
    </row>
    <row r="750" spans="1:3" x14ac:dyDescent="0.25">
      <c r="A750" s="8">
        <v>54115</v>
      </c>
      <c r="B750" t="s">
        <v>2293</v>
      </c>
      <c r="C750" t="s">
        <v>529</v>
      </c>
    </row>
    <row r="751" spans="1:3" x14ac:dyDescent="0.25">
      <c r="A751" s="8">
        <v>56065</v>
      </c>
      <c r="B751" t="s">
        <v>2529</v>
      </c>
      <c r="C751" t="s">
        <v>806</v>
      </c>
    </row>
    <row r="752" spans="1:3" x14ac:dyDescent="0.25">
      <c r="A752" s="8">
        <v>49125</v>
      </c>
      <c r="B752" t="s">
        <v>3142</v>
      </c>
      <c r="C752" t="s">
        <v>846</v>
      </c>
    </row>
    <row r="753" spans="1:3" x14ac:dyDescent="0.25">
      <c r="A753" s="8">
        <v>51085</v>
      </c>
      <c r="B753" t="s">
        <v>2302</v>
      </c>
      <c r="C753" t="s">
        <v>800</v>
      </c>
    </row>
    <row r="754" spans="1:3" x14ac:dyDescent="0.25">
      <c r="A754" s="8">
        <v>93030</v>
      </c>
      <c r="B754" t="s">
        <v>3092</v>
      </c>
      <c r="C754" t="s">
        <v>1281</v>
      </c>
    </row>
    <row r="755" spans="1:3" x14ac:dyDescent="0.25">
      <c r="A755" s="8">
        <v>85045</v>
      </c>
      <c r="B755" t="s">
        <v>2789</v>
      </c>
      <c r="C755" t="s">
        <v>1451</v>
      </c>
    </row>
    <row r="756" spans="1:3" x14ac:dyDescent="0.25">
      <c r="A756" s="8">
        <v>14010</v>
      </c>
      <c r="B756" t="s">
        <v>2981</v>
      </c>
      <c r="C756" t="s">
        <v>996</v>
      </c>
    </row>
    <row r="757" spans="1:3" x14ac:dyDescent="0.25">
      <c r="A757" s="8">
        <v>58037</v>
      </c>
      <c r="B757" t="s">
        <v>2657</v>
      </c>
      <c r="C757" t="s">
        <v>626</v>
      </c>
    </row>
    <row r="758" spans="1:3" x14ac:dyDescent="0.25">
      <c r="A758" s="8">
        <v>63055</v>
      </c>
      <c r="B758" t="s">
        <v>2173</v>
      </c>
      <c r="C758" t="s">
        <v>421</v>
      </c>
    </row>
    <row r="759" spans="1:3" x14ac:dyDescent="0.25">
      <c r="A759" s="8">
        <v>40025</v>
      </c>
      <c r="B759" t="s">
        <v>2821</v>
      </c>
      <c r="C759" t="s">
        <v>592</v>
      </c>
    </row>
    <row r="760" spans="1:3" x14ac:dyDescent="0.25">
      <c r="A760" s="8">
        <v>28070</v>
      </c>
      <c r="B760" t="s">
        <v>3164</v>
      </c>
      <c r="C760" t="s">
        <v>488</v>
      </c>
    </row>
    <row r="761" spans="1:3" x14ac:dyDescent="0.25">
      <c r="A761" s="8">
        <v>34078</v>
      </c>
      <c r="B761" t="s">
        <v>2488</v>
      </c>
      <c r="C761" t="s">
        <v>1291</v>
      </c>
    </row>
    <row r="762" spans="1:3" x14ac:dyDescent="0.25">
      <c r="A762" s="8">
        <v>50030</v>
      </c>
      <c r="B762" t="s">
        <v>3009</v>
      </c>
      <c r="C762" t="s">
        <v>928</v>
      </c>
    </row>
    <row r="763" spans="1:3" x14ac:dyDescent="0.25">
      <c r="A763" s="8">
        <v>50035</v>
      </c>
      <c r="B763" t="s">
        <v>3009</v>
      </c>
      <c r="C763" t="s">
        <v>1005</v>
      </c>
    </row>
    <row r="764" spans="1:3" x14ac:dyDescent="0.25">
      <c r="A764" s="8">
        <v>55023</v>
      </c>
      <c r="B764" t="s">
        <v>2138</v>
      </c>
      <c r="C764" t="s">
        <v>715</v>
      </c>
    </row>
    <row r="765" spans="1:3" x14ac:dyDescent="0.25">
      <c r="A765" s="8">
        <v>61035</v>
      </c>
      <c r="B765" t="s">
        <v>2321</v>
      </c>
      <c r="C765" t="s">
        <v>789</v>
      </c>
    </row>
    <row r="766" spans="1:3" x14ac:dyDescent="0.25">
      <c r="A766" s="8">
        <v>19097</v>
      </c>
      <c r="B766" t="s">
        <v>2602</v>
      </c>
      <c r="C766" t="s">
        <v>850</v>
      </c>
    </row>
    <row r="767" spans="1:3" x14ac:dyDescent="0.25">
      <c r="A767" s="8">
        <v>94260</v>
      </c>
      <c r="B767" t="s">
        <v>2395</v>
      </c>
      <c r="C767" t="s">
        <v>1182</v>
      </c>
    </row>
    <row r="768" spans="1:3" x14ac:dyDescent="0.25">
      <c r="A768" s="8">
        <v>9010</v>
      </c>
      <c r="B768" t="s">
        <v>2687</v>
      </c>
      <c r="C768" t="s">
        <v>1063</v>
      </c>
    </row>
    <row r="769" spans="1:3" x14ac:dyDescent="0.25">
      <c r="A769" s="8">
        <v>57057</v>
      </c>
      <c r="B769" t="s">
        <v>2162</v>
      </c>
      <c r="C769" t="s">
        <v>1042</v>
      </c>
    </row>
    <row r="770" spans="1:3" x14ac:dyDescent="0.25">
      <c r="A770" s="8">
        <v>39060</v>
      </c>
      <c r="B770" t="s">
        <v>2964</v>
      </c>
      <c r="C770" t="s">
        <v>926</v>
      </c>
    </row>
    <row r="771" spans="1:3" x14ac:dyDescent="0.25">
      <c r="A771" s="8">
        <v>69017</v>
      </c>
      <c r="B771" t="s">
        <v>3064</v>
      </c>
      <c r="C771" t="s">
        <v>1225</v>
      </c>
    </row>
    <row r="772" spans="1:3" x14ac:dyDescent="0.25">
      <c r="A772" s="8">
        <v>42100</v>
      </c>
      <c r="B772" t="s">
        <v>2718</v>
      </c>
      <c r="C772" t="s">
        <v>1021</v>
      </c>
    </row>
    <row r="773" spans="1:3" x14ac:dyDescent="0.25">
      <c r="A773" s="8">
        <v>11005</v>
      </c>
      <c r="B773" t="s">
        <v>2649</v>
      </c>
      <c r="C773" t="s">
        <v>467</v>
      </c>
    </row>
    <row r="774" spans="1:3" x14ac:dyDescent="0.25">
      <c r="A774" s="8">
        <v>7090</v>
      </c>
      <c r="B774" t="s">
        <v>2450</v>
      </c>
      <c r="C774" t="s">
        <v>1239</v>
      </c>
    </row>
    <row r="775" spans="1:3" x14ac:dyDescent="0.25">
      <c r="A775" s="8">
        <v>52075</v>
      </c>
      <c r="B775" t="s">
        <v>2616</v>
      </c>
      <c r="C775" t="s">
        <v>874</v>
      </c>
    </row>
    <row r="776" spans="1:3" x14ac:dyDescent="0.25">
      <c r="A776" s="8">
        <v>71045</v>
      </c>
      <c r="B776" t="s">
        <v>2227</v>
      </c>
      <c r="C776" t="s">
        <v>1273</v>
      </c>
    </row>
    <row r="777" spans="1:3" x14ac:dyDescent="0.25">
      <c r="A777" s="8">
        <v>75005</v>
      </c>
      <c r="B777" t="s">
        <v>2184</v>
      </c>
      <c r="C777" t="s">
        <v>425</v>
      </c>
    </row>
    <row r="778" spans="1:3" x14ac:dyDescent="0.25">
      <c r="A778" s="8">
        <v>62065</v>
      </c>
      <c r="B778" t="s">
        <v>2550</v>
      </c>
      <c r="C778" t="s">
        <v>1442</v>
      </c>
    </row>
    <row r="779" spans="1:3" x14ac:dyDescent="0.25">
      <c r="A779" s="8">
        <v>29057</v>
      </c>
      <c r="B779" t="s">
        <v>2937</v>
      </c>
      <c r="C779" t="s">
        <v>675</v>
      </c>
    </row>
    <row r="780" spans="1:3" x14ac:dyDescent="0.25">
      <c r="A780" s="8">
        <v>67035</v>
      </c>
      <c r="B780" t="s">
        <v>2629</v>
      </c>
      <c r="C780" t="s">
        <v>971</v>
      </c>
    </row>
    <row r="781" spans="1:3" x14ac:dyDescent="0.25">
      <c r="A781" s="8">
        <v>52062</v>
      </c>
      <c r="B781" t="s">
        <v>2615</v>
      </c>
      <c r="C781" t="s">
        <v>953</v>
      </c>
    </row>
    <row r="782" spans="1:3" x14ac:dyDescent="0.25">
      <c r="A782" s="8">
        <v>12005</v>
      </c>
      <c r="B782" t="s">
        <v>3033</v>
      </c>
      <c r="C782" t="s">
        <v>994</v>
      </c>
    </row>
    <row r="783" spans="1:3" x14ac:dyDescent="0.25">
      <c r="A783" s="8">
        <v>28040</v>
      </c>
      <c r="B783" t="s">
        <v>3033</v>
      </c>
      <c r="C783" t="s">
        <v>581</v>
      </c>
    </row>
    <row r="784" spans="1:3" x14ac:dyDescent="0.25">
      <c r="A784" s="8">
        <v>68035</v>
      </c>
      <c r="B784" t="s">
        <v>2795</v>
      </c>
      <c r="C784" t="s">
        <v>721</v>
      </c>
    </row>
    <row r="785" spans="1:3" x14ac:dyDescent="0.25">
      <c r="A785" s="8">
        <v>17045</v>
      </c>
      <c r="B785" t="s">
        <v>3122</v>
      </c>
      <c r="C785" t="s">
        <v>576</v>
      </c>
    </row>
    <row r="786" spans="1:3" x14ac:dyDescent="0.25">
      <c r="A786" s="8">
        <v>49070</v>
      </c>
      <c r="B786" t="s">
        <v>3135</v>
      </c>
      <c r="C786" t="s">
        <v>927</v>
      </c>
    </row>
    <row r="787" spans="1:3" x14ac:dyDescent="0.25">
      <c r="A787" s="8">
        <v>7105</v>
      </c>
      <c r="B787" t="s">
        <v>2281</v>
      </c>
      <c r="C787" t="s">
        <v>1286</v>
      </c>
    </row>
    <row r="788" spans="1:3" x14ac:dyDescent="0.25">
      <c r="A788" s="8">
        <v>54017</v>
      </c>
      <c r="B788" t="s">
        <v>2281</v>
      </c>
      <c r="C788" t="s">
        <v>622</v>
      </c>
    </row>
    <row r="789" spans="1:3" x14ac:dyDescent="0.25">
      <c r="A789" s="8">
        <v>17040</v>
      </c>
      <c r="B789" t="s">
        <v>3121</v>
      </c>
      <c r="C789" t="s">
        <v>669</v>
      </c>
    </row>
    <row r="790" spans="1:3" x14ac:dyDescent="0.25">
      <c r="A790" s="8">
        <v>62075</v>
      </c>
      <c r="B790" t="s">
        <v>2552</v>
      </c>
      <c r="C790" t="s">
        <v>1463</v>
      </c>
    </row>
    <row r="791" spans="1:3" x14ac:dyDescent="0.25">
      <c r="A791" s="8">
        <v>19030</v>
      </c>
      <c r="B791" t="s">
        <v>2591</v>
      </c>
      <c r="C791" t="s">
        <v>931</v>
      </c>
    </row>
    <row r="792" spans="1:3" x14ac:dyDescent="0.25">
      <c r="A792" s="8">
        <v>53005</v>
      </c>
      <c r="B792" t="s">
        <v>2947</v>
      </c>
      <c r="C792" t="s">
        <v>528</v>
      </c>
    </row>
    <row r="793" spans="1:3" x14ac:dyDescent="0.25">
      <c r="A793" s="8">
        <v>94245</v>
      </c>
      <c r="B793" t="s">
        <v>2392</v>
      </c>
      <c r="C793" t="s">
        <v>1235</v>
      </c>
    </row>
    <row r="794" spans="1:3" x14ac:dyDescent="0.25">
      <c r="A794" s="8">
        <v>14055</v>
      </c>
      <c r="B794" t="s">
        <v>2992</v>
      </c>
      <c r="C794" t="s">
        <v>1068</v>
      </c>
    </row>
    <row r="795" spans="1:3" x14ac:dyDescent="0.25">
      <c r="A795" s="8">
        <v>42025</v>
      </c>
      <c r="B795" t="s">
        <v>2704</v>
      </c>
      <c r="C795" t="s">
        <v>1090</v>
      </c>
    </row>
    <row r="796" spans="1:3" x14ac:dyDescent="0.25">
      <c r="A796" s="8">
        <v>57068</v>
      </c>
      <c r="B796" t="s">
        <v>2163</v>
      </c>
      <c r="C796" t="s">
        <v>1110</v>
      </c>
    </row>
    <row r="797" spans="1:3" x14ac:dyDescent="0.25">
      <c r="A797" s="8">
        <v>52090</v>
      </c>
      <c r="B797" t="s">
        <v>2607</v>
      </c>
      <c r="C797" t="s">
        <v>1028</v>
      </c>
    </row>
    <row r="798" spans="1:3" x14ac:dyDescent="0.25">
      <c r="A798" s="8">
        <v>54060</v>
      </c>
      <c r="B798" t="s">
        <v>2285</v>
      </c>
      <c r="C798" t="s">
        <v>714</v>
      </c>
    </row>
    <row r="799" spans="1:3" x14ac:dyDescent="0.25">
      <c r="A799" s="8">
        <v>88065</v>
      </c>
      <c r="B799" t="s">
        <v>3257</v>
      </c>
      <c r="C799" t="s">
        <v>1329</v>
      </c>
    </row>
    <row r="800" spans="1:3" x14ac:dyDescent="0.25">
      <c r="A800" s="8">
        <v>62060</v>
      </c>
      <c r="B800" t="s">
        <v>2549</v>
      </c>
      <c r="C800" t="s">
        <v>1480</v>
      </c>
    </row>
    <row r="801" spans="1:3" x14ac:dyDescent="0.25">
      <c r="A801" s="8">
        <v>9030</v>
      </c>
      <c r="B801" t="s">
        <v>2549</v>
      </c>
      <c r="C801" t="s">
        <v>1131</v>
      </c>
    </row>
    <row r="802" spans="1:3" x14ac:dyDescent="0.25">
      <c r="A802" s="8">
        <v>77022</v>
      </c>
      <c r="B802" t="s">
        <v>2269</v>
      </c>
      <c r="C802" t="s">
        <v>795</v>
      </c>
    </row>
    <row r="803" spans="1:3" x14ac:dyDescent="0.25">
      <c r="A803" s="8">
        <v>33017</v>
      </c>
      <c r="B803" t="s">
        <v>3182</v>
      </c>
      <c r="C803" t="s">
        <v>1014</v>
      </c>
    </row>
    <row r="804" spans="1:3" x14ac:dyDescent="0.25">
      <c r="A804" s="8">
        <v>78032</v>
      </c>
      <c r="B804" t="s">
        <v>2221</v>
      </c>
      <c r="C804" t="s">
        <v>1415</v>
      </c>
    </row>
    <row r="805" spans="1:3" x14ac:dyDescent="0.25">
      <c r="A805" s="8">
        <v>9035</v>
      </c>
      <c r="B805" t="s">
        <v>2693</v>
      </c>
      <c r="C805" t="s">
        <v>1189</v>
      </c>
    </row>
    <row r="806" spans="1:3" x14ac:dyDescent="0.25">
      <c r="A806" s="8">
        <v>55030</v>
      </c>
      <c r="B806" t="s">
        <v>2139</v>
      </c>
      <c r="C806" t="s">
        <v>805</v>
      </c>
    </row>
    <row r="807" spans="1:3" x14ac:dyDescent="0.25">
      <c r="A807" s="8">
        <v>51055</v>
      </c>
      <c r="B807" t="s">
        <v>2312</v>
      </c>
      <c r="C807" t="s">
        <v>886</v>
      </c>
    </row>
    <row r="808" spans="1:3" x14ac:dyDescent="0.25">
      <c r="A808" s="8">
        <v>21030</v>
      </c>
      <c r="B808" t="s">
        <v>2869</v>
      </c>
      <c r="C808" t="s">
        <v>752</v>
      </c>
    </row>
    <row r="809" spans="1:3" x14ac:dyDescent="0.25">
      <c r="A809" s="8">
        <v>66117</v>
      </c>
      <c r="B809" t="s">
        <v>2109</v>
      </c>
      <c r="C809" t="s">
        <v>1318</v>
      </c>
    </row>
    <row r="810" spans="1:3" x14ac:dyDescent="0.25">
      <c r="A810" s="8">
        <v>37205</v>
      </c>
      <c r="B810" t="s">
        <v>3047</v>
      </c>
      <c r="C810" t="s">
        <v>617</v>
      </c>
    </row>
    <row r="811" spans="1:3" x14ac:dyDescent="0.25">
      <c r="A811" s="8">
        <v>14090</v>
      </c>
      <c r="B811" t="s">
        <v>2994</v>
      </c>
      <c r="C811" t="s">
        <v>1135</v>
      </c>
    </row>
    <row r="812" spans="1:3" x14ac:dyDescent="0.25">
      <c r="A812" s="8">
        <v>42050</v>
      </c>
      <c r="B812" t="s">
        <v>2707</v>
      </c>
      <c r="C812" t="s">
        <v>1153</v>
      </c>
    </row>
    <row r="813" spans="1:3" x14ac:dyDescent="0.25">
      <c r="A813" s="8">
        <v>56060</v>
      </c>
      <c r="B813" t="s">
        <v>2528</v>
      </c>
      <c r="C813" t="s">
        <v>891</v>
      </c>
    </row>
    <row r="814" spans="1:3" x14ac:dyDescent="0.25">
      <c r="A814" s="8">
        <v>77035</v>
      </c>
      <c r="B814" t="s">
        <v>2265</v>
      </c>
      <c r="C814" t="s">
        <v>881</v>
      </c>
    </row>
    <row r="815" spans="1:3" x14ac:dyDescent="0.25">
      <c r="A815" s="8">
        <v>4037</v>
      </c>
      <c r="B815" t="s">
        <v>2150</v>
      </c>
      <c r="C815" t="s">
        <v>950</v>
      </c>
    </row>
    <row r="816" spans="1:3" x14ac:dyDescent="0.25">
      <c r="A816" s="8">
        <v>53065</v>
      </c>
      <c r="B816" t="s">
        <v>2946</v>
      </c>
      <c r="C816" t="s">
        <v>621</v>
      </c>
    </row>
    <row r="817" spans="1:3" x14ac:dyDescent="0.25">
      <c r="A817" s="8">
        <v>73035</v>
      </c>
      <c r="B817" t="s">
        <v>2534</v>
      </c>
      <c r="C817" t="s">
        <v>793</v>
      </c>
    </row>
    <row r="818" spans="1:3" x14ac:dyDescent="0.25">
      <c r="A818" s="8">
        <v>79115</v>
      </c>
      <c r="B818" t="s">
        <v>2508</v>
      </c>
      <c r="C818" t="s">
        <v>1539</v>
      </c>
    </row>
    <row r="819" spans="1:3" x14ac:dyDescent="0.25">
      <c r="A819" s="8">
        <v>18025</v>
      </c>
      <c r="B819" t="s">
        <v>3107</v>
      </c>
      <c r="C819" t="s">
        <v>849</v>
      </c>
    </row>
    <row r="820" spans="1:3" x14ac:dyDescent="0.25">
      <c r="A820" s="8">
        <v>28015</v>
      </c>
      <c r="B820" t="s">
        <v>3157</v>
      </c>
      <c r="C820" t="s">
        <v>674</v>
      </c>
    </row>
    <row r="821" spans="1:3" x14ac:dyDescent="0.25">
      <c r="A821" s="8">
        <v>69065</v>
      </c>
      <c r="B821" t="s">
        <v>3060</v>
      </c>
      <c r="C821" t="s">
        <v>1272</v>
      </c>
    </row>
    <row r="822" spans="1:3" x14ac:dyDescent="0.25">
      <c r="A822" s="8">
        <v>62020</v>
      </c>
      <c r="B822" t="s">
        <v>2542</v>
      </c>
      <c r="C822" t="s">
        <v>1493</v>
      </c>
    </row>
    <row r="823" spans="1:3" x14ac:dyDescent="0.25">
      <c r="A823" s="8">
        <v>56105</v>
      </c>
      <c r="B823" t="s">
        <v>2531</v>
      </c>
      <c r="C823" t="s">
        <v>969</v>
      </c>
    </row>
    <row r="824" spans="1:3" x14ac:dyDescent="0.25">
      <c r="A824" s="8">
        <v>22045</v>
      </c>
      <c r="B824" t="s">
        <v>2582</v>
      </c>
      <c r="C824" t="s">
        <v>753</v>
      </c>
    </row>
    <row r="825" spans="1:3" x14ac:dyDescent="0.25">
      <c r="A825" s="8">
        <v>49085</v>
      </c>
      <c r="B825" t="s">
        <v>3137</v>
      </c>
      <c r="C825" t="s">
        <v>1004</v>
      </c>
    </row>
    <row r="826" spans="1:3" x14ac:dyDescent="0.25">
      <c r="A826" s="8">
        <v>67030</v>
      </c>
      <c r="B826" t="s">
        <v>2628</v>
      </c>
      <c r="C826" t="s">
        <v>1043</v>
      </c>
    </row>
    <row r="827" spans="1:3" x14ac:dyDescent="0.25">
      <c r="A827" s="8">
        <v>45060</v>
      </c>
      <c r="B827" t="s">
        <v>2369</v>
      </c>
      <c r="C827" t="s">
        <v>1259</v>
      </c>
    </row>
    <row r="828" spans="1:3" x14ac:dyDescent="0.25">
      <c r="A828" s="8">
        <v>22005</v>
      </c>
      <c r="B828" t="s">
        <v>2577</v>
      </c>
      <c r="C828" t="s">
        <v>841</v>
      </c>
    </row>
    <row r="829" spans="1:3" x14ac:dyDescent="0.25">
      <c r="A829" s="8">
        <v>38060</v>
      </c>
      <c r="B829" t="s">
        <v>3175</v>
      </c>
      <c r="C829" t="s">
        <v>844</v>
      </c>
    </row>
    <row r="830" spans="1:3" x14ac:dyDescent="0.25">
      <c r="A830" s="8">
        <v>47055</v>
      </c>
      <c r="B830" t="s">
        <v>3000</v>
      </c>
      <c r="C830" t="s">
        <v>598</v>
      </c>
    </row>
    <row r="831" spans="1:3" x14ac:dyDescent="0.25">
      <c r="A831" s="8">
        <v>30050</v>
      </c>
      <c r="B831" t="s">
        <v>2852</v>
      </c>
      <c r="C831" t="s">
        <v>1256</v>
      </c>
    </row>
    <row r="832" spans="1:3" x14ac:dyDescent="0.25">
      <c r="A832" s="8">
        <v>48020</v>
      </c>
      <c r="B832" t="s">
        <v>2803</v>
      </c>
      <c r="C832" t="s">
        <v>712</v>
      </c>
    </row>
    <row r="833" spans="1:3" x14ac:dyDescent="0.25">
      <c r="A833" s="8">
        <v>34105</v>
      </c>
      <c r="B833" t="s">
        <v>2474</v>
      </c>
      <c r="C833" t="s">
        <v>1335</v>
      </c>
    </row>
    <row r="834" spans="1:3" x14ac:dyDescent="0.25">
      <c r="A834" s="8">
        <v>19055</v>
      </c>
      <c r="B834" t="s">
        <v>2596</v>
      </c>
      <c r="C834" t="s">
        <v>1008</v>
      </c>
    </row>
    <row r="835" spans="1:3" x14ac:dyDescent="0.25">
      <c r="A835" s="8">
        <v>68020</v>
      </c>
      <c r="B835" t="s">
        <v>2792</v>
      </c>
      <c r="C835" t="s">
        <v>810</v>
      </c>
    </row>
    <row r="836" spans="1:3" x14ac:dyDescent="0.25">
      <c r="A836" s="8">
        <v>31060</v>
      </c>
      <c r="B836" t="s">
        <v>2678</v>
      </c>
      <c r="C836" t="s">
        <v>1084</v>
      </c>
    </row>
    <row r="837" spans="1:3" x14ac:dyDescent="0.25">
      <c r="A837" s="8">
        <v>39117</v>
      </c>
      <c r="B837" t="s">
        <v>2966</v>
      </c>
      <c r="C837" t="s">
        <v>1003</v>
      </c>
    </row>
    <row r="838" spans="1:3" x14ac:dyDescent="0.25">
      <c r="A838" s="8">
        <v>33102</v>
      </c>
      <c r="B838" t="s">
        <v>3193</v>
      </c>
      <c r="C838" t="s">
        <v>1085</v>
      </c>
    </row>
    <row r="839" spans="1:3" x14ac:dyDescent="0.25">
      <c r="A839" s="8">
        <v>49100</v>
      </c>
      <c r="B839" t="s">
        <v>3139</v>
      </c>
      <c r="C839" t="s">
        <v>1075</v>
      </c>
    </row>
    <row r="840" spans="1:3" x14ac:dyDescent="0.25">
      <c r="A840" s="8">
        <v>92050</v>
      </c>
      <c r="B840" t="s">
        <v>3151</v>
      </c>
      <c r="C840" t="s">
        <v>1122</v>
      </c>
    </row>
    <row r="841" spans="1:3" x14ac:dyDescent="0.25">
      <c r="A841" s="8">
        <v>68045</v>
      </c>
      <c r="B841" t="s">
        <v>2797</v>
      </c>
      <c r="C841" t="s">
        <v>894</v>
      </c>
    </row>
    <row r="842" spans="1:3" x14ac:dyDescent="0.25">
      <c r="A842" s="8">
        <v>85015</v>
      </c>
      <c r="B842" t="s">
        <v>2767</v>
      </c>
      <c r="C842" t="s">
        <v>1471</v>
      </c>
    </row>
    <row r="843" spans="1:3" x14ac:dyDescent="0.25">
      <c r="A843" s="8">
        <v>33080</v>
      </c>
      <c r="B843" t="s">
        <v>3190</v>
      </c>
      <c r="C843" t="s">
        <v>1150</v>
      </c>
    </row>
    <row r="844" spans="1:3" x14ac:dyDescent="0.25">
      <c r="A844" s="8">
        <v>51050</v>
      </c>
      <c r="B844" t="s">
        <v>2297</v>
      </c>
      <c r="C844" t="s">
        <v>964</v>
      </c>
    </row>
    <row r="845" spans="1:3" x14ac:dyDescent="0.25">
      <c r="A845" s="8">
        <v>44055</v>
      </c>
      <c r="B845" t="s">
        <v>2329</v>
      </c>
      <c r="C845" t="s">
        <v>866</v>
      </c>
    </row>
    <row r="846" spans="1:3" x14ac:dyDescent="0.25">
      <c r="A846" s="8">
        <v>52030</v>
      </c>
      <c r="B846" t="s">
        <v>2612</v>
      </c>
      <c r="C846" t="s">
        <v>1097</v>
      </c>
    </row>
    <row r="847" spans="1:3" x14ac:dyDescent="0.25">
      <c r="A847" s="8">
        <v>39090</v>
      </c>
      <c r="B847" t="s">
        <v>2975</v>
      </c>
      <c r="C847" t="s">
        <v>1074</v>
      </c>
    </row>
    <row r="848" spans="1:3" x14ac:dyDescent="0.25">
      <c r="A848" s="8">
        <v>62070</v>
      </c>
      <c r="B848" t="s">
        <v>2551</v>
      </c>
      <c r="C848" t="s">
        <v>1504</v>
      </c>
    </row>
    <row r="849" spans="1:3" x14ac:dyDescent="0.25">
      <c r="A849" s="8">
        <v>50005</v>
      </c>
      <c r="B849" t="s">
        <v>3006</v>
      </c>
      <c r="C849" t="s">
        <v>1076</v>
      </c>
    </row>
    <row r="850" spans="1:3" x14ac:dyDescent="0.25">
      <c r="A850" s="8">
        <v>18035</v>
      </c>
      <c r="B850" t="s">
        <v>3109</v>
      </c>
      <c r="C850" t="s">
        <v>930</v>
      </c>
    </row>
    <row r="851" spans="1:3" x14ac:dyDescent="0.25">
      <c r="A851" s="8">
        <v>20010</v>
      </c>
      <c r="B851" t="s">
        <v>2761</v>
      </c>
      <c r="C851" t="s">
        <v>275</v>
      </c>
    </row>
    <row r="852" spans="1:3" x14ac:dyDescent="0.25">
      <c r="A852" s="8">
        <v>17025</v>
      </c>
      <c r="B852" t="s">
        <v>2342</v>
      </c>
      <c r="C852" t="s">
        <v>831</v>
      </c>
    </row>
    <row r="853" spans="1:3" x14ac:dyDescent="0.25">
      <c r="A853" s="8">
        <v>8023</v>
      </c>
      <c r="B853" t="s">
        <v>2342</v>
      </c>
      <c r="C853" t="s">
        <v>831</v>
      </c>
    </row>
    <row r="854" spans="1:3" x14ac:dyDescent="0.25">
      <c r="A854" s="8">
        <v>9085</v>
      </c>
      <c r="B854" t="s">
        <v>2698</v>
      </c>
      <c r="C854" t="s">
        <v>1240</v>
      </c>
    </row>
    <row r="855" spans="1:3" x14ac:dyDescent="0.25">
      <c r="A855" s="8">
        <v>7010</v>
      </c>
      <c r="B855" t="s">
        <v>2441</v>
      </c>
      <c r="C855" t="s">
        <v>1330</v>
      </c>
    </row>
    <row r="856" spans="1:3" x14ac:dyDescent="0.25">
      <c r="A856" s="8">
        <v>11030</v>
      </c>
      <c r="B856" t="s">
        <v>2645</v>
      </c>
      <c r="C856" t="s">
        <v>560</v>
      </c>
    </row>
    <row r="857" spans="1:3" x14ac:dyDescent="0.25">
      <c r="A857" s="8">
        <v>38035</v>
      </c>
      <c r="B857" t="s">
        <v>2645</v>
      </c>
      <c r="C857" t="s">
        <v>925</v>
      </c>
    </row>
    <row r="858" spans="1:3" x14ac:dyDescent="0.25">
      <c r="A858" s="8">
        <v>37215</v>
      </c>
      <c r="B858" t="s">
        <v>3049</v>
      </c>
      <c r="C858" t="s">
        <v>709</v>
      </c>
    </row>
    <row r="859" spans="1:3" x14ac:dyDescent="0.25">
      <c r="A859" s="8">
        <v>52040</v>
      </c>
      <c r="B859" t="s">
        <v>2620</v>
      </c>
      <c r="C859" t="s">
        <v>1159</v>
      </c>
    </row>
    <row r="860" spans="1:3" x14ac:dyDescent="0.25">
      <c r="A860" s="8">
        <v>87030</v>
      </c>
      <c r="B860" t="s">
        <v>3227</v>
      </c>
      <c r="C860" t="s">
        <v>1452</v>
      </c>
    </row>
    <row r="861" spans="1:3" x14ac:dyDescent="0.25">
      <c r="A861" s="8">
        <v>88085</v>
      </c>
      <c r="B861" t="s">
        <v>3254</v>
      </c>
      <c r="C861" t="s">
        <v>1365</v>
      </c>
    </row>
    <row r="862" spans="1:3" x14ac:dyDescent="0.25">
      <c r="A862" s="8">
        <v>91030</v>
      </c>
      <c r="B862" t="s">
        <v>2916</v>
      </c>
      <c r="C862" t="s">
        <v>981</v>
      </c>
    </row>
    <row r="863" spans="1:3" x14ac:dyDescent="0.25">
      <c r="A863" s="8">
        <v>54095</v>
      </c>
      <c r="B863" t="s">
        <v>2289</v>
      </c>
      <c r="C863" t="s">
        <v>804</v>
      </c>
    </row>
    <row r="864" spans="1:3" x14ac:dyDescent="0.25">
      <c r="A864" s="8">
        <v>39035</v>
      </c>
      <c r="B864" t="s">
        <v>2960</v>
      </c>
      <c r="C864" t="s">
        <v>1140</v>
      </c>
    </row>
    <row r="865" spans="1:3" x14ac:dyDescent="0.25">
      <c r="A865" s="8">
        <v>14025</v>
      </c>
      <c r="B865" t="s">
        <v>2990</v>
      </c>
      <c r="C865" t="s">
        <v>1193</v>
      </c>
    </row>
    <row r="866" spans="1:3" x14ac:dyDescent="0.25">
      <c r="A866" s="8">
        <v>87070</v>
      </c>
      <c r="B866" t="s">
        <v>3237</v>
      </c>
      <c r="C866" t="s">
        <v>1472</v>
      </c>
    </row>
    <row r="867" spans="1:3" x14ac:dyDescent="0.25">
      <c r="A867" s="8">
        <v>26040</v>
      </c>
      <c r="B867" t="s">
        <v>2662</v>
      </c>
      <c r="C867" t="s">
        <v>486</v>
      </c>
    </row>
    <row r="868" spans="1:3" x14ac:dyDescent="0.25">
      <c r="A868" s="8">
        <v>7040</v>
      </c>
      <c r="B868" t="s">
        <v>2445</v>
      </c>
      <c r="C868" t="s">
        <v>1366</v>
      </c>
    </row>
    <row r="869" spans="1:3" x14ac:dyDescent="0.25">
      <c r="A869" s="8">
        <v>92015</v>
      </c>
      <c r="B869" t="s">
        <v>2688</v>
      </c>
      <c r="C869" t="s">
        <v>1180</v>
      </c>
    </row>
    <row r="870" spans="1:3" x14ac:dyDescent="0.25">
      <c r="A870" s="8">
        <v>9020</v>
      </c>
      <c r="B870" t="s">
        <v>2688</v>
      </c>
      <c r="C870" t="s">
        <v>1287</v>
      </c>
    </row>
    <row r="871" spans="1:3" x14ac:dyDescent="0.25">
      <c r="A871" s="8">
        <v>59010</v>
      </c>
      <c r="B871" t="s">
        <v>2437</v>
      </c>
      <c r="C871" t="s">
        <v>627</v>
      </c>
    </row>
    <row r="872" spans="1:3" x14ac:dyDescent="0.25">
      <c r="A872" s="8">
        <v>63060</v>
      </c>
      <c r="B872" t="s">
        <v>2182</v>
      </c>
      <c r="C872" t="s">
        <v>515</v>
      </c>
    </row>
    <row r="873" spans="1:3" x14ac:dyDescent="0.25">
      <c r="A873" s="8">
        <v>28045</v>
      </c>
      <c r="B873" t="s">
        <v>3161</v>
      </c>
      <c r="C873" t="s">
        <v>765</v>
      </c>
    </row>
    <row r="874" spans="1:3" x14ac:dyDescent="0.25">
      <c r="A874" s="8">
        <v>71115</v>
      </c>
      <c r="B874" t="s">
        <v>2229</v>
      </c>
      <c r="C874" t="s">
        <v>1317</v>
      </c>
    </row>
    <row r="875" spans="1:3" x14ac:dyDescent="0.25">
      <c r="A875" s="8">
        <v>51075</v>
      </c>
      <c r="B875" t="s">
        <v>2301</v>
      </c>
      <c r="C875" t="s">
        <v>1038</v>
      </c>
    </row>
    <row r="876" spans="1:3" x14ac:dyDescent="0.25">
      <c r="A876" s="8">
        <v>11035</v>
      </c>
      <c r="B876" t="s">
        <v>2651</v>
      </c>
      <c r="C876" t="s">
        <v>653</v>
      </c>
    </row>
    <row r="877" spans="1:3" x14ac:dyDescent="0.25">
      <c r="A877" s="8">
        <v>17060</v>
      </c>
      <c r="B877" t="s">
        <v>3124</v>
      </c>
      <c r="C877" t="s">
        <v>848</v>
      </c>
    </row>
    <row r="878" spans="1:3" x14ac:dyDescent="0.25">
      <c r="A878" s="8">
        <v>50095</v>
      </c>
      <c r="B878" t="s">
        <v>3017</v>
      </c>
      <c r="C878" t="s">
        <v>1142</v>
      </c>
    </row>
    <row r="879" spans="1:3" x14ac:dyDescent="0.25">
      <c r="A879" s="8">
        <v>9092</v>
      </c>
      <c r="B879" t="s">
        <v>2699</v>
      </c>
      <c r="C879" t="s">
        <v>1331</v>
      </c>
    </row>
    <row r="880" spans="1:3" x14ac:dyDescent="0.25">
      <c r="A880" s="8">
        <v>18020</v>
      </c>
      <c r="B880" t="s">
        <v>3106</v>
      </c>
      <c r="C880" t="s">
        <v>1007</v>
      </c>
    </row>
    <row r="881" spans="1:3" x14ac:dyDescent="0.25">
      <c r="A881" s="8">
        <v>78020</v>
      </c>
      <c r="B881" t="s">
        <v>2204</v>
      </c>
      <c r="C881" t="s">
        <v>1443</v>
      </c>
    </row>
    <row r="882" spans="1:3" x14ac:dyDescent="0.25">
      <c r="A882" s="8">
        <v>5050</v>
      </c>
      <c r="B882" t="s">
        <v>2252</v>
      </c>
      <c r="C882" t="s">
        <v>1157</v>
      </c>
    </row>
    <row r="883" spans="1:3" x14ac:dyDescent="0.25">
      <c r="A883" s="8">
        <v>26022</v>
      </c>
      <c r="B883" t="s">
        <v>2252</v>
      </c>
      <c r="C883" t="s">
        <v>1157</v>
      </c>
    </row>
    <row r="884" spans="1:3" x14ac:dyDescent="0.25">
      <c r="A884" s="8">
        <v>13085</v>
      </c>
      <c r="B884" t="s">
        <v>2755</v>
      </c>
      <c r="C884" t="s">
        <v>1067</v>
      </c>
    </row>
    <row r="885" spans="1:3" x14ac:dyDescent="0.25">
      <c r="A885" s="8">
        <v>54025</v>
      </c>
      <c r="B885" t="s">
        <v>2282</v>
      </c>
      <c r="C885" t="s">
        <v>889</v>
      </c>
    </row>
    <row r="886" spans="1:3" x14ac:dyDescent="0.25">
      <c r="A886" s="8">
        <v>4005</v>
      </c>
      <c r="B886" t="s">
        <v>2144</v>
      </c>
      <c r="C886" t="s">
        <v>1025</v>
      </c>
    </row>
    <row r="887" spans="1:3" x14ac:dyDescent="0.25">
      <c r="A887" s="8">
        <v>62030</v>
      </c>
      <c r="B887" t="s">
        <v>2544</v>
      </c>
      <c r="C887" t="s">
        <v>1513</v>
      </c>
    </row>
    <row r="888" spans="1:3" x14ac:dyDescent="0.25">
      <c r="A888" s="8">
        <v>26035</v>
      </c>
      <c r="B888" t="s">
        <v>2660</v>
      </c>
      <c r="C888" t="s">
        <v>672</v>
      </c>
    </row>
    <row r="889" spans="1:3" x14ac:dyDescent="0.25">
      <c r="A889" s="8">
        <v>77012</v>
      </c>
      <c r="B889" t="s">
        <v>2264</v>
      </c>
      <c r="C889" t="s">
        <v>959</v>
      </c>
    </row>
    <row r="890" spans="1:3" x14ac:dyDescent="0.25">
      <c r="A890" s="8">
        <v>7005</v>
      </c>
      <c r="B890" t="s">
        <v>2440</v>
      </c>
      <c r="C890" t="s">
        <v>1399</v>
      </c>
    </row>
    <row r="891" spans="1:3" x14ac:dyDescent="0.25">
      <c r="A891" s="8">
        <v>26030</v>
      </c>
      <c r="B891" t="s">
        <v>2665</v>
      </c>
      <c r="C891" t="s">
        <v>763</v>
      </c>
    </row>
    <row r="892" spans="1:3" x14ac:dyDescent="0.25">
      <c r="A892" s="8">
        <v>38015</v>
      </c>
      <c r="B892" t="s">
        <v>3166</v>
      </c>
      <c r="C892" t="s">
        <v>1002</v>
      </c>
    </row>
    <row r="893" spans="1:3" x14ac:dyDescent="0.25">
      <c r="A893" s="8">
        <v>54030</v>
      </c>
      <c r="B893" t="s">
        <v>2283</v>
      </c>
      <c r="C893" t="s">
        <v>967</v>
      </c>
    </row>
    <row r="894" spans="1:3" x14ac:dyDescent="0.25">
      <c r="A894" s="8">
        <v>63005</v>
      </c>
      <c r="B894" t="s">
        <v>2174</v>
      </c>
      <c r="C894" t="s">
        <v>608</v>
      </c>
    </row>
    <row r="895" spans="1:3" x14ac:dyDescent="0.25">
      <c r="A895" s="8">
        <v>71110</v>
      </c>
      <c r="B895" t="s">
        <v>2228</v>
      </c>
      <c r="C895" t="s">
        <v>1354</v>
      </c>
    </row>
    <row r="896" spans="1:3" x14ac:dyDescent="0.25">
      <c r="A896" s="8">
        <v>72015</v>
      </c>
      <c r="B896" t="s">
        <v>2193</v>
      </c>
      <c r="C896" t="s">
        <v>701</v>
      </c>
    </row>
    <row r="897" spans="1:3" x14ac:dyDescent="0.25">
      <c r="A897" s="8">
        <v>70012</v>
      </c>
      <c r="B897" t="s">
        <v>2197</v>
      </c>
      <c r="C897" t="s">
        <v>445</v>
      </c>
    </row>
    <row r="898" spans="1:3" x14ac:dyDescent="0.25">
      <c r="A898" s="8">
        <v>61050</v>
      </c>
      <c r="B898" t="s">
        <v>2313</v>
      </c>
      <c r="C898" t="s">
        <v>875</v>
      </c>
    </row>
    <row r="899" spans="1:3" x14ac:dyDescent="0.25">
      <c r="A899" s="8">
        <v>80125</v>
      </c>
      <c r="B899" t="s">
        <v>2414</v>
      </c>
      <c r="C899" t="s">
        <v>1508</v>
      </c>
    </row>
    <row r="900" spans="1:3" x14ac:dyDescent="0.25">
      <c r="A900" s="8">
        <v>93075</v>
      </c>
      <c r="B900" t="s">
        <v>3012</v>
      </c>
      <c r="C900" t="s">
        <v>1198</v>
      </c>
    </row>
    <row r="901" spans="1:3" x14ac:dyDescent="0.25">
      <c r="A901" s="8">
        <v>50057</v>
      </c>
      <c r="B901" t="s">
        <v>3012</v>
      </c>
      <c r="C901" t="s">
        <v>1198</v>
      </c>
    </row>
    <row r="902" spans="1:3" x14ac:dyDescent="0.25">
      <c r="A902" s="8">
        <v>8040</v>
      </c>
      <c r="B902" t="s">
        <v>2345</v>
      </c>
      <c r="C902" t="s">
        <v>913</v>
      </c>
    </row>
    <row r="903" spans="1:3" x14ac:dyDescent="0.25">
      <c r="A903" s="8">
        <v>17030</v>
      </c>
      <c r="B903" t="s">
        <v>3011</v>
      </c>
      <c r="C903" t="s">
        <v>929</v>
      </c>
    </row>
    <row r="904" spans="1:3" x14ac:dyDescent="0.25">
      <c r="A904" s="8">
        <v>50050</v>
      </c>
      <c r="B904" t="s">
        <v>3011</v>
      </c>
      <c r="C904" t="s">
        <v>1248</v>
      </c>
    </row>
    <row r="905" spans="1:3" x14ac:dyDescent="0.25">
      <c r="A905" s="8">
        <v>20030</v>
      </c>
      <c r="B905" t="s">
        <v>2764</v>
      </c>
      <c r="C905" t="s">
        <v>378</v>
      </c>
    </row>
    <row r="906" spans="1:3" x14ac:dyDescent="0.25">
      <c r="A906" s="8">
        <v>29112</v>
      </c>
      <c r="B906" t="s">
        <v>2944</v>
      </c>
      <c r="C906" t="s">
        <v>766</v>
      </c>
    </row>
    <row r="907" spans="1:3" x14ac:dyDescent="0.25">
      <c r="A907" s="8">
        <v>12030</v>
      </c>
      <c r="B907" t="s">
        <v>3041</v>
      </c>
      <c r="C907" t="s">
        <v>1066</v>
      </c>
    </row>
    <row r="908" spans="1:3" x14ac:dyDescent="0.25">
      <c r="A908" s="8">
        <v>31050</v>
      </c>
      <c r="B908" t="s">
        <v>2673</v>
      </c>
      <c r="C908" t="s">
        <v>1149</v>
      </c>
    </row>
    <row r="909" spans="1:3" x14ac:dyDescent="0.25">
      <c r="A909" s="8">
        <v>11015</v>
      </c>
      <c r="B909" t="s">
        <v>2642</v>
      </c>
      <c r="C909" t="s">
        <v>745</v>
      </c>
    </row>
    <row r="910" spans="1:3" x14ac:dyDescent="0.25">
      <c r="A910" s="8">
        <v>28030</v>
      </c>
      <c r="B910" t="s">
        <v>3160</v>
      </c>
      <c r="C910" t="s">
        <v>853</v>
      </c>
    </row>
    <row r="911" spans="1:3" x14ac:dyDescent="0.25">
      <c r="A911" s="8">
        <v>94230</v>
      </c>
      <c r="B911" t="s">
        <v>2389</v>
      </c>
      <c r="C911" t="s">
        <v>1282</v>
      </c>
    </row>
    <row r="912" spans="1:3" x14ac:dyDescent="0.25">
      <c r="A912" s="8">
        <v>28065</v>
      </c>
      <c r="B912" t="s">
        <v>2735</v>
      </c>
      <c r="C912" t="s">
        <v>934</v>
      </c>
    </row>
    <row r="913" spans="1:3" x14ac:dyDescent="0.25">
      <c r="A913" s="8">
        <v>46105</v>
      </c>
      <c r="B913" t="s">
        <v>2735</v>
      </c>
      <c r="C913" t="s">
        <v>1413</v>
      </c>
    </row>
    <row r="914" spans="1:3" x14ac:dyDescent="0.25">
      <c r="A914" s="8">
        <v>39105</v>
      </c>
      <c r="B914" t="s">
        <v>2976</v>
      </c>
      <c r="C914" t="s">
        <v>1196</v>
      </c>
    </row>
    <row r="915" spans="1:3" x14ac:dyDescent="0.25">
      <c r="A915" s="8">
        <v>75028</v>
      </c>
      <c r="B915" t="s">
        <v>2185</v>
      </c>
      <c r="C915" t="s">
        <v>518</v>
      </c>
    </row>
    <row r="916" spans="1:3" x14ac:dyDescent="0.25">
      <c r="A916" s="8">
        <v>38040</v>
      </c>
      <c r="B916" t="s">
        <v>3169</v>
      </c>
      <c r="C916" t="s">
        <v>1073</v>
      </c>
    </row>
    <row r="917" spans="1:3" x14ac:dyDescent="0.25">
      <c r="A917" s="8">
        <v>32023</v>
      </c>
      <c r="B917" t="s">
        <v>3196</v>
      </c>
      <c r="C917" t="s">
        <v>924</v>
      </c>
    </row>
    <row r="918" spans="1:3" x14ac:dyDescent="0.25">
      <c r="A918" s="8">
        <v>63030</v>
      </c>
      <c r="B918" t="s">
        <v>2177</v>
      </c>
      <c r="C918" t="s">
        <v>700</v>
      </c>
    </row>
    <row r="919" spans="1:3" x14ac:dyDescent="0.25">
      <c r="A919" s="8">
        <v>35050</v>
      </c>
      <c r="B919" t="s">
        <v>2356</v>
      </c>
      <c r="C919" t="s">
        <v>1104</v>
      </c>
    </row>
    <row r="920" spans="1:3" x14ac:dyDescent="0.25">
      <c r="A920" s="8">
        <v>73010</v>
      </c>
      <c r="B920" t="s">
        <v>2536</v>
      </c>
      <c r="C920" t="s">
        <v>879</v>
      </c>
    </row>
    <row r="921" spans="1:3" x14ac:dyDescent="0.25">
      <c r="A921" s="8">
        <v>2010</v>
      </c>
      <c r="B921" t="s">
        <v>2155</v>
      </c>
      <c r="C921" t="s">
        <v>782</v>
      </c>
    </row>
    <row r="922" spans="1:3" x14ac:dyDescent="0.25">
      <c r="A922" s="8">
        <v>83055</v>
      </c>
      <c r="B922" t="s">
        <v>2881</v>
      </c>
      <c r="C922" t="s">
        <v>1525</v>
      </c>
    </row>
    <row r="923" spans="1:3" x14ac:dyDescent="0.25">
      <c r="A923" s="8">
        <v>70030</v>
      </c>
      <c r="B923" t="s">
        <v>2198</v>
      </c>
      <c r="C923" t="s">
        <v>538</v>
      </c>
    </row>
    <row r="924" spans="1:3" x14ac:dyDescent="0.25">
      <c r="A924" s="8">
        <v>45100</v>
      </c>
      <c r="B924" t="s">
        <v>2373</v>
      </c>
      <c r="C924" t="s">
        <v>1304</v>
      </c>
    </row>
    <row r="925" spans="1:3" x14ac:dyDescent="0.25">
      <c r="A925" s="8">
        <v>51090</v>
      </c>
      <c r="B925" t="s">
        <v>2303</v>
      </c>
      <c r="C925" t="s">
        <v>1106</v>
      </c>
    </row>
    <row r="926" spans="1:3" x14ac:dyDescent="0.25">
      <c r="A926" s="8">
        <v>49105</v>
      </c>
      <c r="B926" t="s">
        <v>3140</v>
      </c>
      <c r="C926" t="s">
        <v>1141</v>
      </c>
    </row>
    <row r="927" spans="1:3" x14ac:dyDescent="0.25">
      <c r="A927" s="8">
        <v>92065</v>
      </c>
      <c r="B927" t="s">
        <v>3152</v>
      </c>
      <c r="C927" t="s">
        <v>1233</v>
      </c>
    </row>
    <row r="928" spans="1:3" x14ac:dyDescent="0.25">
      <c r="A928" s="8">
        <v>85085</v>
      </c>
      <c r="B928" t="s">
        <v>2785</v>
      </c>
      <c r="C928" t="s">
        <v>1487</v>
      </c>
    </row>
    <row r="929" spans="1:3" x14ac:dyDescent="0.25">
      <c r="A929" s="8">
        <v>10075</v>
      </c>
      <c r="B929" t="s">
        <v>2813</v>
      </c>
      <c r="C929" t="s">
        <v>744</v>
      </c>
    </row>
    <row r="930" spans="1:3" x14ac:dyDescent="0.25">
      <c r="A930" s="8">
        <v>51040</v>
      </c>
      <c r="B930" t="s">
        <v>2310</v>
      </c>
      <c r="C930" t="s">
        <v>1164</v>
      </c>
    </row>
    <row r="931" spans="1:3" x14ac:dyDescent="0.25">
      <c r="A931" s="8">
        <v>13030</v>
      </c>
      <c r="B931" t="s">
        <v>2745</v>
      </c>
      <c r="C931" t="s">
        <v>1134</v>
      </c>
    </row>
    <row r="932" spans="1:3" x14ac:dyDescent="0.25">
      <c r="A932" s="8">
        <v>72005</v>
      </c>
      <c r="B932" t="s">
        <v>2191</v>
      </c>
      <c r="C932" t="s">
        <v>792</v>
      </c>
    </row>
    <row r="933" spans="1:3" x14ac:dyDescent="0.25">
      <c r="A933" s="8">
        <v>29025</v>
      </c>
      <c r="B933" t="s">
        <v>2933</v>
      </c>
      <c r="C933" t="s">
        <v>854</v>
      </c>
    </row>
    <row r="934" spans="1:3" x14ac:dyDescent="0.25">
      <c r="A934" s="8">
        <v>53025</v>
      </c>
      <c r="B934" t="s">
        <v>2951</v>
      </c>
      <c r="C934" t="s">
        <v>713</v>
      </c>
    </row>
    <row r="935" spans="1:3" x14ac:dyDescent="0.25">
      <c r="A935" s="8">
        <v>10070</v>
      </c>
      <c r="B935" t="s">
        <v>2816</v>
      </c>
      <c r="C935" t="s">
        <v>833</v>
      </c>
    </row>
    <row r="936" spans="1:3" x14ac:dyDescent="0.25">
      <c r="A936" s="8">
        <v>18015</v>
      </c>
      <c r="B936" t="s">
        <v>3105</v>
      </c>
      <c r="C936" t="s">
        <v>1078</v>
      </c>
    </row>
    <row r="937" spans="1:3" x14ac:dyDescent="0.25">
      <c r="A937" s="8">
        <v>78047</v>
      </c>
      <c r="B937" t="s">
        <v>3416</v>
      </c>
      <c r="C937" t="s">
        <v>3417</v>
      </c>
    </row>
    <row r="938" spans="1:3" x14ac:dyDescent="0.25">
      <c r="A938" s="8">
        <v>91042</v>
      </c>
      <c r="B938" t="s">
        <v>2919</v>
      </c>
      <c r="C938" t="s">
        <v>1053</v>
      </c>
    </row>
    <row r="939" spans="1:3" x14ac:dyDescent="0.25">
      <c r="A939" s="8">
        <v>88060</v>
      </c>
      <c r="B939" t="s">
        <v>3252</v>
      </c>
      <c r="C939" t="s">
        <v>1398</v>
      </c>
    </row>
    <row r="940" spans="1:3" x14ac:dyDescent="0.25">
      <c r="A940" s="8">
        <v>49005</v>
      </c>
      <c r="B940" t="s">
        <v>3133</v>
      </c>
      <c r="C940" t="s">
        <v>1197</v>
      </c>
    </row>
    <row r="941" spans="1:3" x14ac:dyDescent="0.25">
      <c r="A941" s="8">
        <v>62007</v>
      </c>
      <c r="B941" t="s">
        <v>2568</v>
      </c>
      <c r="C941" t="s">
        <v>1521</v>
      </c>
    </row>
    <row r="942" spans="1:3" x14ac:dyDescent="0.25">
      <c r="A942" s="8">
        <v>94225</v>
      </c>
      <c r="B942" t="s">
        <v>2388</v>
      </c>
      <c r="C942" t="s">
        <v>1326</v>
      </c>
    </row>
    <row r="943" spans="1:3" x14ac:dyDescent="0.25">
      <c r="A943" s="8">
        <v>32013</v>
      </c>
      <c r="B943" t="s">
        <v>3195</v>
      </c>
      <c r="C943" t="s">
        <v>1001</v>
      </c>
    </row>
    <row r="944" spans="1:3" x14ac:dyDescent="0.25">
      <c r="A944" s="8">
        <v>21010</v>
      </c>
      <c r="B944" t="s">
        <v>2866</v>
      </c>
      <c r="C944" t="s">
        <v>840</v>
      </c>
    </row>
    <row r="945" spans="1:3" x14ac:dyDescent="0.25">
      <c r="A945" s="8">
        <v>33052</v>
      </c>
      <c r="B945" t="s">
        <v>3188</v>
      </c>
      <c r="C945" t="s">
        <v>1205</v>
      </c>
    </row>
    <row r="946" spans="1:3" x14ac:dyDescent="0.25">
      <c r="A946" s="8">
        <v>31030</v>
      </c>
      <c r="B946" t="s">
        <v>2670</v>
      </c>
      <c r="C946" t="s">
        <v>1204</v>
      </c>
    </row>
    <row r="947" spans="1:3" x14ac:dyDescent="0.25">
      <c r="A947" s="8">
        <v>6055</v>
      </c>
      <c r="B947" t="s">
        <v>2121</v>
      </c>
      <c r="C947" t="s">
        <v>1347</v>
      </c>
    </row>
    <row r="948" spans="1:3" x14ac:dyDescent="0.25">
      <c r="A948" s="8">
        <v>18060</v>
      </c>
      <c r="B948" t="s">
        <v>3113</v>
      </c>
      <c r="C948" t="s">
        <v>1144</v>
      </c>
    </row>
    <row r="949" spans="1:3" x14ac:dyDescent="0.25">
      <c r="A949" s="8">
        <v>20005</v>
      </c>
      <c r="B949" t="s">
        <v>2760</v>
      </c>
      <c r="C949" t="s">
        <v>473</v>
      </c>
    </row>
    <row r="950" spans="1:3" x14ac:dyDescent="0.25">
      <c r="A950" s="8">
        <v>91015</v>
      </c>
      <c r="B950" t="s">
        <v>2913</v>
      </c>
      <c r="C950" t="s">
        <v>1121</v>
      </c>
    </row>
    <row r="951" spans="1:3" x14ac:dyDescent="0.25">
      <c r="A951" s="8">
        <v>50128</v>
      </c>
      <c r="B951" t="s">
        <v>3020</v>
      </c>
      <c r="C951" t="s">
        <v>1294</v>
      </c>
    </row>
    <row r="952" spans="1:3" x14ac:dyDescent="0.25">
      <c r="A952" s="8">
        <v>42020</v>
      </c>
      <c r="B952" t="s">
        <v>2711</v>
      </c>
      <c r="C952" t="s">
        <v>1208</v>
      </c>
    </row>
    <row r="953" spans="1:3" x14ac:dyDescent="0.25">
      <c r="A953" s="8">
        <v>12025</v>
      </c>
      <c r="B953" t="s">
        <v>3037</v>
      </c>
      <c r="C953" t="s">
        <v>1133</v>
      </c>
    </row>
    <row r="954" spans="1:3" x14ac:dyDescent="0.25">
      <c r="A954" s="8">
        <v>27065</v>
      </c>
      <c r="B954" t="s">
        <v>2470</v>
      </c>
      <c r="C954" t="s">
        <v>487</v>
      </c>
    </row>
    <row r="955" spans="1:3" x14ac:dyDescent="0.25">
      <c r="A955" s="8">
        <v>94235</v>
      </c>
      <c r="B955" t="s">
        <v>2390</v>
      </c>
      <c r="C955" t="s">
        <v>1362</v>
      </c>
    </row>
    <row r="956" spans="1:3" x14ac:dyDescent="0.25">
      <c r="A956" s="8">
        <v>52080</v>
      </c>
      <c r="B956" t="s">
        <v>2617</v>
      </c>
      <c r="C956" t="s">
        <v>1214</v>
      </c>
    </row>
    <row r="957" spans="1:3" x14ac:dyDescent="0.25">
      <c r="A957" s="8">
        <v>52085</v>
      </c>
      <c r="B957" t="s">
        <v>2606</v>
      </c>
      <c r="C957" t="s">
        <v>1263</v>
      </c>
    </row>
    <row r="958" spans="1:3" x14ac:dyDescent="0.25">
      <c r="A958" s="8">
        <v>9025</v>
      </c>
      <c r="B958" t="s">
        <v>2692</v>
      </c>
      <c r="C958" t="s">
        <v>1367</v>
      </c>
    </row>
    <row r="959" spans="1:3" x14ac:dyDescent="0.25">
      <c r="A959" s="8">
        <v>22025</v>
      </c>
      <c r="B959" t="s">
        <v>2579</v>
      </c>
      <c r="C959" t="s">
        <v>922</v>
      </c>
    </row>
    <row r="960" spans="1:3" x14ac:dyDescent="0.25">
      <c r="A960" s="8">
        <v>14075</v>
      </c>
      <c r="B960" t="s">
        <v>2983</v>
      </c>
      <c r="C960" t="s">
        <v>1243</v>
      </c>
    </row>
    <row r="961" spans="1:3" x14ac:dyDescent="0.25">
      <c r="A961" s="8">
        <v>93035</v>
      </c>
      <c r="B961" t="s">
        <v>3093</v>
      </c>
      <c r="C961" t="s">
        <v>1361</v>
      </c>
    </row>
    <row r="962" spans="1:3" x14ac:dyDescent="0.25">
      <c r="A962" s="8">
        <v>29013</v>
      </c>
      <c r="B962" t="s">
        <v>2931</v>
      </c>
      <c r="C962" t="s">
        <v>935</v>
      </c>
    </row>
    <row r="963" spans="1:3" x14ac:dyDescent="0.25">
      <c r="A963" s="8">
        <v>29073</v>
      </c>
      <c r="B963" t="s">
        <v>2945</v>
      </c>
      <c r="C963" t="s">
        <v>1012</v>
      </c>
    </row>
    <row r="964" spans="1:3" x14ac:dyDescent="0.25">
      <c r="A964" s="8">
        <v>56010</v>
      </c>
      <c r="B964" t="s">
        <v>2520</v>
      </c>
      <c r="C964" t="s">
        <v>1041</v>
      </c>
    </row>
    <row r="965" spans="1:3" x14ac:dyDescent="0.25">
      <c r="A965" s="8">
        <v>40032</v>
      </c>
      <c r="B965" t="s">
        <v>2822</v>
      </c>
      <c r="C965" t="s">
        <v>684</v>
      </c>
    </row>
    <row r="966" spans="1:3" x14ac:dyDescent="0.25">
      <c r="A966" s="8">
        <v>53085</v>
      </c>
      <c r="B966" t="s">
        <v>2954</v>
      </c>
      <c r="C966" t="s">
        <v>803</v>
      </c>
    </row>
    <row r="967" spans="1:3" x14ac:dyDescent="0.25">
      <c r="A967" s="8">
        <v>14045</v>
      </c>
      <c r="B967" t="s">
        <v>3418</v>
      </c>
      <c r="C967" t="s">
        <v>3419</v>
      </c>
    </row>
    <row r="968" spans="1:3" x14ac:dyDescent="0.25">
      <c r="A968" s="8">
        <v>49048</v>
      </c>
      <c r="B968" t="s">
        <v>3134</v>
      </c>
      <c r="C968" t="s">
        <v>1247</v>
      </c>
    </row>
    <row r="969" spans="1:3" x14ac:dyDescent="0.25">
      <c r="A969" s="8">
        <v>19075</v>
      </c>
      <c r="B969" t="s">
        <v>2600</v>
      </c>
      <c r="C969" t="s">
        <v>1079</v>
      </c>
    </row>
    <row r="970" spans="1:3" x14ac:dyDescent="0.25">
      <c r="A970" s="8">
        <v>34060</v>
      </c>
      <c r="B970" t="s">
        <v>2484</v>
      </c>
      <c r="C970" t="s">
        <v>1370</v>
      </c>
    </row>
    <row r="971" spans="1:3" x14ac:dyDescent="0.25">
      <c r="A971" s="8">
        <v>33035</v>
      </c>
      <c r="B971" t="s">
        <v>3183</v>
      </c>
      <c r="C971" t="s">
        <v>1255</v>
      </c>
    </row>
    <row r="972" spans="1:3" x14ac:dyDescent="0.25">
      <c r="A972" s="8">
        <v>5015</v>
      </c>
      <c r="B972" t="s">
        <v>2247</v>
      </c>
      <c r="C972" t="s">
        <v>1212</v>
      </c>
    </row>
    <row r="973" spans="1:3" x14ac:dyDescent="0.25">
      <c r="A973" s="8">
        <v>49113</v>
      </c>
      <c r="B973" t="s">
        <v>3141</v>
      </c>
      <c r="C973" t="s">
        <v>1293</v>
      </c>
    </row>
    <row r="974" spans="1:3" x14ac:dyDescent="0.25">
      <c r="A974" s="8">
        <v>62912</v>
      </c>
      <c r="B974" t="s">
        <v>2561</v>
      </c>
      <c r="C974" t="s">
        <v>1528</v>
      </c>
    </row>
    <row r="975" spans="1:3" x14ac:dyDescent="0.25">
      <c r="A975" s="8">
        <v>11020</v>
      </c>
      <c r="B975" t="s">
        <v>2643</v>
      </c>
      <c r="C975" t="s">
        <v>834</v>
      </c>
    </row>
    <row r="976" spans="1:3" x14ac:dyDescent="0.25">
      <c r="A976" s="8">
        <v>19068</v>
      </c>
      <c r="B976" t="s">
        <v>2598</v>
      </c>
      <c r="C976" t="s">
        <v>1145</v>
      </c>
    </row>
    <row r="977" spans="1:3" x14ac:dyDescent="0.25">
      <c r="A977" s="8">
        <v>93070</v>
      </c>
      <c r="B977" t="s">
        <v>3090</v>
      </c>
      <c r="C977" t="s">
        <v>1394</v>
      </c>
    </row>
    <row r="978" spans="1:3" x14ac:dyDescent="0.25">
      <c r="A978" s="8">
        <v>44015</v>
      </c>
      <c r="B978" t="s">
        <v>2325</v>
      </c>
      <c r="C978" t="s">
        <v>946</v>
      </c>
    </row>
    <row r="979" spans="1:3" x14ac:dyDescent="0.25">
      <c r="A979" s="8">
        <v>29020</v>
      </c>
      <c r="B979" t="s">
        <v>2932</v>
      </c>
      <c r="C979" t="s">
        <v>1083</v>
      </c>
    </row>
    <row r="980" spans="1:3" x14ac:dyDescent="0.25">
      <c r="A980" s="8">
        <v>16050</v>
      </c>
      <c r="B980" t="s">
        <v>2572</v>
      </c>
      <c r="C980" t="s">
        <v>750</v>
      </c>
    </row>
    <row r="981" spans="1:3" x14ac:dyDescent="0.25">
      <c r="A981" s="8">
        <v>75045</v>
      </c>
      <c r="B981" t="s">
        <v>2183</v>
      </c>
      <c r="C981" t="s">
        <v>611</v>
      </c>
    </row>
    <row r="982" spans="1:3" x14ac:dyDescent="0.25">
      <c r="A982" s="8">
        <v>94240</v>
      </c>
      <c r="B982" t="s">
        <v>2391</v>
      </c>
      <c r="C982" t="s">
        <v>1395</v>
      </c>
    </row>
    <row r="983" spans="1:3" x14ac:dyDescent="0.25">
      <c r="A983" s="8">
        <v>29038</v>
      </c>
      <c r="B983" t="s">
        <v>2941</v>
      </c>
      <c r="C983" t="s">
        <v>1148</v>
      </c>
    </row>
    <row r="984" spans="1:3" x14ac:dyDescent="0.25">
      <c r="A984" s="8">
        <v>13090</v>
      </c>
      <c r="B984" t="s">
        <v>2756</v>
      </c>
      <c r="C984" t="s">
        <v>1192</v>
      </c>
    </row>
    <row r="985" spans="1:3" x14ac:dyDescent="0.25">
      <c r="A985" s="8">
        <v>12010</v>
      </c>
      <c r="B985" t="s">
        <v>3034</v>
      </c>
      <c r="C985" t="s">
        <v>1191</v>
      </c>
    </row>
    <row r="986" spans="1:3" x14ac:dyDescent="0.25">
      <c r="A986" s="8">
        <v>54100</v>
      </c>
      <c r="B986" t="s">
        <v>2290</v>
      </c>
      <c r="C986" t="s">
        <v>1040</v>
      </c>
    </row>
    <row r="987" spans="1:3" x14ac:dyDescent="0.25">
      <c r="A987" s="8">
        <v>54048</v>
      </c>
      <c r="B987" t="s">
        <v>2296</v>
      </c>
      <c r="C987" t="s">
        <v>1108</v>
      </c>
    </row>
    <row r="988" spans="1:3" x14ac:dyDescent="0.25">
      <c r="A988" s="8">
        <v>52045</v>
      </c>
      <c r="B988" t="s">
        <v>2610</v>
      </c>
      <c r="C988" t="s">
        <v>1308</v>
      </c>
    </row>
    <row r="989" spans="1:3" x14ac:dyDescent="0.25">
      <c r="A989" s="8">
        <v>46095</v>
      </c>
      <c r="B989" t="s">
        <v>2733</v>
      </c>
      <c r="C989" t="s">
        <v>1441</v>
      </c>
    </row>
    <row r="990" spans="1:3" x14ac:dyDescent="0.25">
      <c r="A990" s="8">
        <v>15005</v>
      </c>
      <c r="B990" t="s">
        <v>2127</v>
      </c>
      <c r="C990" t="s">
        <v>920</v>
      </c>
    </row>
    <row r="991" spans="1:3" x14ac:dyDescent="0.25">
      <c r="A991" s="8">
        <v>26063</v>
      </c>
      <c r="B991" t="s">
        <v>2623</v>
      </c>
      <c r="C991" t="s">
        <v>851</v>
      </c>
    </row>
    <row r="992" spans="1:3" x14ac:dyDescent="0.25">
      <c r="A992" s="8">
        <v>67040</v>
      </c>
      <c r="B992" t="s">
        <v>2623</v>
      </c>
      <c r="C992" t="s">
        <v>1111</v>
      </c>
    </row>
    <row r="993" spans="1:3" x14ac:dyDescent="0.25">
      <c r="A993" s="8">
        <v>41012</v>
      </c>
      <c r="B993" t="s">
        <v>2897</v>
      </c>
      <c r="C993" t="s">
        <v>1152</v>
      </c>
    </row>
    <row r="994" spans="1:3" x14ac:dyDescent="0.25">
      <c r="A994" s="8">
        <v>63013</v>
      </c>
      <c r="B994" t="s">
        <v>2175</v>
      </c>
      <c r="C994" t="s">
        <v>791</v>
      </c>
    </row>
    <row r="995" spans="1:3" x14ac:dyDescent="0.25">
      <c r="A995" s="8">
        <v>31140</v>
      </c>
      <c r="B995" t="s">
        <v>2682</v>
      </c>
      <c r="C995" t="s">
        <v>1254</v>
      </c>
    </row>
    <row r="996" spans="1:3" x14ac:dyDescent="0.25">
      <c r="A996" s="8">
        <v>31025</v>
      </c>
      <c r="B996" t="s">
        <v>2669</v>
      </c>
      <c r="C996" t="s">
        <v>1299</v>
      </c>
    </row>
    <row r="997" spans="1:3" x14ac:dyDescent="0.25">
      <c r="A997" s="8">
        <v>68040</v>
      </c>
      <c r="B997" t="s">
        <v>2796</v>
      </c>
      <c r="C997" t="s">
        <v>972</v>
      </c>
    </row>
    <row r="998" spans="1:3" x14ac:dyDescent="0.25">
      <c r="A998" s="8">
        <v>33065</v>
      </c>
      <c r="B998" t="s">
        <v>3178</v>
      </c>
      <c r="C998" t="s">
        <v>1300</v>
      </c>
    </row>
    <row r="999" spans="1:3" x14ac:dyDescent="0.25">
      <c r="A999" s="8">
        <v>57033</v>
      </c>
      <c r="B999" t="s">
        <v>2160</v>
      </c>
      <c r="C999" t="s">
        <v>1168</v>
      </c>
    </row>
    <row r="1000" spans="1:3" x14ac:dyDescent="0.25">
      <c r="A1000" s="8">
        <v>31100</v>
      </c>
      <c r="B1000" t="s">
        <v>2675</v>
      </c>
      <c r="C1000" t="s">
        <v>1341</v>
      </c>
    </row>
    <row r="1001" spans="1:3" x14ac:dyDescent="0.25">
      <c r="A1001" s="8">
        <v>8010</v>
      </c>
      <c r="B1001" t="s">
        <v>2340</v>
      </c>
      <c r="C1001" t="s">
        <v>990</v>
      </c>
    </row>
    <row r="1002" spans="1:3" x14ac:dyDescent="0.25">
      <c r="A1002" s="8">
        <v>11010</v>
      </c>
      <c r="B1002" t="s">
        <v>2650</v>
      </c>
      <c r="C1002" t="s">
        <v>916</v>
      </c>
    </row>
    <row r="1003" spans="1:3" x14ac:dyDescent="0.25">
      <c r="A1003" s="8">
        <v>13010</v>
      </c>
      <c r="B1003" t="s">
        <v>2741</v>
      </c>
      <c r="C1003" t="s">
        <v>1242</v>
      </c>
    </row>
    <row r="1004" spans="1:3" x14ac:dyDescent="0.25">
      <c r="A1004" s="8">
        <v>20015</v>
      </c>
      <c r="B1004" t="s">
        <v>2762</v>
      </c>
      <c r="C1004" t="s">
        <v>566</v>
      </c>
    </row>
    <row r="1005" spans="1:3" x14ac:dyDescent="0.25">
      <c r="A1005" s="8">
        <v>62015</v>
      </c>
      <c r="B1005" t="s">
        <v>2541</v>
      </c>
      <c r="C1005" t="s">
        <v>1532</v>
      </c>
    </row>
    <row r="1006" spans="1:3" x14ac:dyDescent="0.25">
      <c r="A1006" s="8">
        <v>17070</v>
      </c>
      <c r="B1006" t="s">
        <v>3127</v>
      </c>
      <c r="C1006" t="s">
        <v>1006</v>
      </c>
    </row>
    <row r="1007" spans="1:3" x14ac:dyDescent="0.25">
      <c r="A1007" s="8">
        <v>56083</v>
      </c>
      <c r="B1007" t="s">
        <v>2533</v>
      </c>
      <c r="C1007" t="s">
        <v>1109</v>
      </c>
    </row>
    <row r="1008" spans="1:3" x14ac:dyDescent="0.25">
      <c r="A1008" s="8">
        <v>75017</v>
      </c>
      <c r="B1008" t="s">
        <v>2186</v>
      </c>
      <c r="C1008" t="s">
        <v>703</v>
      </c>
    </row>
    <row r="1009" spans="1:3" x14ac:dyDescent="0.25">
      <c r="A1009" s="8">
        <v>21020</v>
      </c>
      <c r="B1009" t="s">
        <v>2868</v>
      </c>
      <c r="C1009" t="s">
        <v>921</v>
      </c>
    </row>
    <row r="1010" spans="1:3" x14ac:dyDescent="0.25">
      <c r="A1010" s="8">
        <v>47040</v>
      </c>
      <c r="B1010" t="s">
        <v>2998</v>
      </c>
      <c r="C1010" t="s">
        <v>690</v>
      </c>
    </row>
    <row r="1011" spans="1:3" x14ac:dyDescent="0.25">
      <c r="A1011" s="8">
        <v>27043</v>
      </c>
      <c r="B1011" t="s">
        <v>2465</v>
      </c>
      <c r="C1011" t="s">
        <v>580</v>
      </c>
    </row>
    <row r="1012" spans="1:3" x14ac:dyDescent="0.25">
      <c r="A1012" s="8">
        <v>31045</v>
      </c>
      <c r="B1012" t="s">
        <v>2683</v>
      </c>
      <c r="C1012" t="s">
        <v>1376</v>
      </c>
    </row>
    <row r="1013" spans="1:3" x14ac:dyDescent="0.25">
      <c r="A1013" s="8">
        <v>14030</v>
      </c>
      <c r="B1013" t="s">
        <v>2982</v>
      </c>
      <c r="C1013" t="s">
        <v>1334</v>
      </c>
    </row>
    <row r="1014" spans="1:3" x14ac:dyDescent="0.25">
      <c r="A1014" s="8">
        <v>9070</v>
      </c>
      <c r="B1014" t="s">
        <v>2697</v>
      </c>
      <c r="C1014" t="s">
        <v>1400</v>
      </c>
    </row>
    <row r="1015" spans="1:3" x14ac:dyDescent="0.25">
      <c r="A1015" s="8">
        <v>27050</v>
      </c>
      <c r="B1015" t="s">
        <v>2468</v>
      </c>
      <c r="C1015" t="s">
        <v>673</v>
      </c>
    </row>
    <row r="1016" spans="1:3" x14ac:dyDescent="0.25">
      <c r="A1016" s="8">
        <v>53050</v>
      </c>
      <c r="B1016" t="s">
        <v>2956</v>
      </c>
      <c r="C1016" t="s">
        <v>888</v>
      </c>
    </row>
    <row r="1017" spans="1:3" x14ac:dyDescent="0.25">
      <c r="A1017" s="8">
        <v>72025</v>
      </c>
      <c r="B1017" t="s">
        <v>2189</v>
      </c>
      <c r="C1017" t="s">
        <v>878</v>
      </c>
    </row>
    <row r="1018" spans="1:3" x14ac:dyDescent="0.25">
      <c r="A1018" s="8">
        <v>54110</v>
      </c>
      <c r="B1018" t="s">
        <v>2292</v>
      </c>
      <c r="C1018" t="s">
        <v>1166</v>
      </c>
    </row>
    <row r="1019" spans="1:3" x14ac:dyDescent="0.25">
      <c r="A1019" s="8">
        <v>27055</v>
      </c>
      <c r="B1019" t="s">
        <v>2469</v>
      </c>
      <c r="C1019" t="s">
        <v>764</v>
      </c>
    </row>
    <row r="1020" spans="1:3" x14ac:dyDescent="0.25">
      <c r="A1020" s="8">
        <v>31035</v>
      </c>
      <c r="B1020" t="s">
        <v>2671</v>
      </c>
      <c r="C1020" t="s">
        <v>1408</v>
      </c>
    </row>
    <row r="1021" spans="1:3" x14ac:dyDescent="0.25">
      <c r="A1021" s="8">
        <v>18005</v>
      </c>
      <c r="B1021" t="s">
        <v>3103</v>
      </c>
      <c r="C1021" t="s">
        <v>1200</v>
      </c>
    </row>
    <row r="1022" spans="1:3" x14ac:dyDescent="0.25">
      <c r="A1022" s="8">
        <v>13040</v>
      </c>
      <c r="B1022" t="s">
        <v>2746</v>
      </c>
      <c r="C1022" t="s">
        <v>1289</v>
      </c>
    </row>
    <row r="1023" spans="1:3" x14ac:dyDescent="0.25">
      <c r="A1023" s="8">
        <v>51045</v>
      </c>
      <c r="B1023" t="s">
        <v>2304</v>
      </c>
      <c r="C1023" t="s">
        <v>1219</v>
      </c>
    </row>
    <row r="1024" spans="1:3" x14ac:dyDescent="0.25">
      <c r="A1024" s="8">
        <v>87120</v>
      </c>
      <c r="B1024" t="s">
        <v>2655</v>
      </c>
      <c r="C1024" t="s">
        <v>1488</v>
      </c>
    </row>
    <row r="1025" spans="1:3" x14ac:dyDescent="0.25">
      <c r="A1025" s="8">
        <v>58012</v>
      </c>
      <c r="B1025" t="s">
        <v>2655</v>
      </c>
      <c r="C1025" t="s">
        <v>718</v>
      </c>
    </row>
    <row r="1026" spans="1:3" x14ac:dyDescent="0.25">
      <c r="A1026" s="8">
        <v>26070</v>
      </c>
      <c r="B1026" t="s">
        <v>2661</v>
      </c>
      <c r="C1026" t="s">
        <v>932</v>
      </c>
    </row>
    <row r="1027" spans="1:3" x14ac:dyDescent="0.25">
      <c r="A1027" s="8">
        <v>20020</v>
      </c>
      <c r="B1027" t="s">
        <v>2763</v>
      </c>
      <c r="C1027" t="s">
        <v>659</v>
      </c>
    </row>
    <row r="1028" spans="1:3" x14ac:dyDescent="0.25">
      <c r="A1028" s="8">
        <v>71105</v>
      </c>
      <c r="B1028" t="s">
        <v>2236</v>
      </c>
      <c r="C1028" t="s">
        <v>1387</v>
      </c>
    </row>
    <row r="1029" spans="1:3" x14ac:dyDescent="0.25">
      <c r="A1029" s="8">
        <v>19050</v>
      </c>
      <c r="B1029" t="s">
        <v>2595</v>
      </c>
      <c r="C1029" t="s">
        <v>1201</v>
      </c>
    </row>
    <row r="1030" spans="1:3" x14ac:dyDescent="0.25">
      <c r="A1030" s="8">
        <v>8065</v>
      </c>
      <c r="B1030" t="s">
        <v>2346</v>
      </c>
      <c r="C1030" t="s">
        <v>1062</v>
      </c>
    </row>
    <row r="1031" spans="1:3" x14ac:dyDescent="0.25">
      <c r="A1031" s="8">
        <v>50042</v>
      </c>
      <c r="B1031" t="s">
        <v>3010</v>
      </c>
      <c r="C1031" t="s">
        <v>1338</v>
      </c>
    </row>
    <row r="1032" spans="1:3" x14ac:dyDescent="0.25">
      <c r="A1032" s="8">
        <v>34115</v>
      </c>
      <c r="B1032" t="s">
        <v>2475</v>
      </c>
      <c r="C1032" t="s">
        <v>1403</v>
      </c>
    </row>
    <row r="1033" spans="1:3" x14ac:dyDescent="0.25">
      <c r="A1033" s="8">
        <v>19020</v>
      </c>
      <c r="B1033" t="s">
        <v>2589</v>
      </c>
      <c r="C1033" t="s">
        <v>1251</v>
      </c>
    </row>
    <row r="1034" spans="1:3" x14ac:dyDescent="0.25">
      <c r="A1034" s="8">
        <v>7030</v>
      </c>
      <c r="B1034" t="s">
        <v>2309</v>
      </c>
      <c r="C1034" t="s">
        <v>1429</v>
      </c>
    </row>
    <row r="1035" spans="1:3" x14ac:dyDescent="0.25">
      <c r="A1035" s="8">
        <v>51035</v>
      </c>
      <c r="B1035" t="s">
        <v>2309</v>
      </c>
      <c r="C1035" t="s">
        <v>1429</v>
      </c>
    </row>
    <row r="1036" spans="1:3" x14ac:dyDescent="0.25">
      <c r="A1036" s="8">
        <v>54072</v>
      </c>
      <c r="B1036" t="s">
        <v>2287</v>
      </c>
      <c r="C1036" t="s">
        <v>1221</v>
      </c>
    </row>
    <row r="1037" spans="1:3" x14ac:dyDescent="0.25">
      <c r="A1037" s="8">
        <v>63065</v>
      </c>
      <c r="B1037" t="s">
        <v>2180</v>
      </c>
      <c r="C1037" t="s">
        <v>877</v>
      </c>
    </row>
    <row r="1038" spans="1:3" x14ac:dyDescent="0.25">
      <c r="A1038" s="8">
        <v>63048</v>
      </c>
      <c r="B1038" t="s">
        <v>2181</v>
      </c>
      <c r="C1038" t="s">
        <v>956</v>
      </c>
    </row>
    <row r="1039" spans="1:3" x14ac:dyDescent="0.25">
      <c r="A1039" s="8">
        <v>54120</v>
      </c>
      <c r="B1039" t="s">
        <v>2294</v>
      </c>
      <c r="C1039" t="s">
        <v>1269</v>
      </c>
    </row>
    <row r="1040" spans="1:3" x14ac:dyDescent="0.25">
      <c r="A1040" s="8">
        <v>39170</v>
      </c>
      <c r="B1040" t="s">
        <v>2970</v>
      </c>
      <c r="C1040" t="s">
        <v>1246</v>
      </c>
    </row>
    <row r="1041" spans="1:3" x14ac:dyDescent="0.25">
      <c r="A1041" s="8">
        <v>28035</v>
      </c>
      <c r="B1041" t="s">
        <v>2199</v>
      </c>
      <c r="C1041" t="s">
        <v>1011</v>
      </c>
    </row>
    <row r="1042" spans="1:3" x14ac:dyDescent="0.25">
      <c r="A1042" s="8">
        <v>70035</v>
      </c>
      <c r="B1042" t="s">
        <v>2199</v>
      </c>
      <c r="C1042" t="s">
        <v>631</v>
      </c>
    </row>
    <row r="1043" spans="1:3" x14ac:dyDescent="0.25">
      <c r="A1043" s="8">
        <v>21015</v>
      </c>
      <c r="B1043" t="s">
        <v>2867</v>
      </c>
      <c r="C1043" t="s">
        <v>998</v>
      </c>
    </row>
    <row r="1044" spans="1:3" x14ac:dyDescent="0.25">
      <c r="A1044" s="8">
        <v>13080</v>
      </c>
      <c r="B1044" t="s">
        <v>2754</v>
      </c>
      <c r="C1044" t="s">
        <v>1333</v>
      </c>
    </row>
    <row r="1045" spans="1:3" x14ac:dyDescent="0.25">
      <c r="A1045" s="8">
        <v>28060</v>
      </c>
      <c r="B1045" t="s">
        <v>3163</v>
      </c>
      <c r="C1045" t="s">
        <v>1082</v>
      </c>
    </row>
    <row r="1046" spans="1:3" x14ac:dyDescent="0.25">
      <c r="A1046" s="8">
        <v>37225</v>
      </c>
      <c r="B1046" t="s">
        <v>3051</v>
      </c>
      <c r="C1046" t="s">
        <v>799</v>
      </c>
    </row>
    <row r="1047" spans="1:3" x14ac:dyDescent="0.25">
      <c r="A1047" s="8">
        <v>49030</v>
      </c>
      <c r="B1047" t="s">
        <v>3128</v>
      </c>
      <c r="C1047" t="s">
        <v>1337</v>
      </c>
    </row>
    <row r="1048" spans="1:3" x14ac:dyDescent="0.25">
      <c r="A1048" s="8">
        <v>30072</v>
      </c>
      <c r="B1048" t="s">
        <v>2861</v>
      </c>
      <c r="C1048" t="s">
        <v>1301</v>
      </c>
    </row>
    <row r="1049" spans="1:3" x14ac:dyDescent="0.25">
      <c r="A1049" s="8">
        <v>93080</v>
      </c>
      <c r="B1049" t="s">
        <v>3083</v>
      </c>
      <c r="C1049" t="s">
        <v>1425</v>
      </c>
    </row>
    <row r="1050" spans="1:3" x14ac:dyDescent="0.25">
      <c r="A1050" s="8">
        <v>28075</v>
      </c>
      <c r="B1050" t="s">
        <v>3165</v>
      </c>
      <c r="C1050" t="s">
        <v>1147</v>
      </c>
    </row>
    <row r="1051" spans="1:3" x14ac:dyDescent="0.25">
      <c r="A1051" s="8">
        <v>49095</v>
      </c>
      <c r="B1051" t="s">
        <v>3138</v>
      </c>
      <c r="C1051" t="s">
        <v>1372</v>
      </c>
    </row>
    <row r="1052" spans="1:3" x14ac:dyDescent="0.25">
      <c r="A1052" s="8">
        <v>19025</v>
      </c>
      <c r="B1052" t="s">
        <v>2590</v>
      </c>
      <c r="C1052" t="s">
        <v>1297</v>
      </c>
    </row>
    <row r="1053" spans="1:3" x14ac:dyDescent="0.25">
      <c r="A1053" s="8">
        <v>44003</v>
      </c>
      <c r="B1053" t="s">
        <v>2322</v>
      </c>
      <c r="C1053" t="s">
        <v>1022</v>
      </c>
    </row>
    <row r="1054" spans="1:3" x14ac:dyDescent="0.25">
      <c r="A1054" s="8">
        <v>88040</v>
      </c>
      <c r="B1054" t="s">
        <v>3248</v>
      </c>
      <c r="C1054" t="s">
        <v>1428</v>
      </c>
    </row>
    <row r="1055" spans="1:3" x14ac:dyDescent="0.25">
      <c r="A1055" s="8">
        <v>34065</v>
      </c>
      <c r="B1055" t="s">
        <v>2487</v>
      </c>
      <c r="C1055" t="s">
        <v>1433</v>
      </c>
    </row>
    <row r="1056" spans="1:3" x14ac:dyDescent="0.25">
      <c r="A1056" s="8">
        <v>13020</v>
      </c>
      <c r="B1056" t="s">
        <v>2743</v>
      </c>
      <c r="C1056" t="s">
        <v>1368</v>
      </c>
    </row>
    <row r="1057" spans="1:3" x14ac:dyDescent="0.25">
      <c r="A1057" s="8">
        <v>17020</v>
      </c>
      <c r="B1057" t="s">
        <v>3119</v>
      </c>
      <c r="C1057" t="s">
        <v>1077</v>
      </c>
    </row>
    <row r="1058" spans="1:3" x14ac:dyDescent="0.25">
      <c r="A1058" s="8">
        <v>54125</v>
      </c>
      <c r="B1058" t="s">
        <v>2295</v>
      </c>
      <c r="C1058" t="s">
        <v>1314</v>
      </c>
    </row>
    <row r="1059" spans="1:3" x14ac:dyDescent="0.25">
      <c r="A1059" s="8">
        <v>10025</v>
      </c>
      <c r="B1059" t="s">
        <v>2811</v>
      </c>
      <c r="C1059" t="s">
        <v>915</v>
      </c>
    </row>
    <row r="1060" spans="1:3" x14ac:dyDescent="0.25">
      <c r="A1060" s="8">
        <v>57050</v>
      </c>
      <c r="B1060" t="s">
        <v>2161</v>
      </c>
      <c r="C1060" t="s">
        <v>1223</v>
      </c>
    </row>
    <row r="1061" spans="1:3" x14ac:dyDescent="0.25">
      <c r="A1061" s="8">
        <v>29045</v>
      </c>
      <c r="B1061" t="s">
        <v>2935</v>
      </c>
      <c r="C1061" t="s">
        <v>1203</v>
      </c>
    </row>
    <row r="1062" spans="1:3" x14ac:dyDescent="0.25">
      <c r="A1062" s="8">
        <v>55065</v>
      </c>
      <c r="B1062" t="s">
        <v>2141</v>
      </c>
      <c r="C1062" t="s">
        <v>890</v>
      </c>
    </row>
    <row r="1063" spans="1:3" x14ac:dyDescent="0.25">
      <c r="A1063" s="8">
        <v>67005</v>
      </c>
      <c r="B1063" t="s">
        <v>2621</v>
      </c>
      <c r="C1063" t="s">
        <v>1169</v>
      </c>
    </row>
    <row r="1064" spans="1:3" x14ac:dyDescent="0.25">
      <c r="A1064" s="8">
        <v>57045</v>
      </c>
      <c r="B1064" t="s">
        <v>2166</v>
      </c>
      <c r="C1064" t="s">
        <v>1271</v>
      </c>
    </row>
    <row r="1065" spans="1:3" x14ac:dyDescent="0.25">
      <c r="A1065" s="8">
        <v>11050</v>
      </c>
      <c r="B1065" t="s">
        <v>2646</v>
      </c>
      <c r="C1065" t="s">
        <v>993</v>
      </c>
    </row>
    <row r="1066" spans="1:3" x14ac:dyDescent="0.25">
      <c r="A1066" s="8">
        <v>88050</v>
      </c>
      <c r="B1066" t="s">
        <v>3253</v>
      </c>
      <c r="C1066" t="s">
        <v>1453</v>
      </c>
    </row>
    <row r="1067" spans="1:3" x14ac:dyDescent="0.25">
      <c r="A1067" s="8">
        <v>51070</v>
      </c>
      <c r="B1067" t="s">
        <v>2300</v>
      </c>
      <c r="C1067" t="s">
        <v>1313</v>
      </c>
    </row>
    <row r="1068" spans="1:3" x14ac:dyDescent="0.25">
      <c r="A1068" s="8">
        <v>37230</v>
      </c>
      <c r="B1068" t="s">
        <v>3055</v>
      </c>
      <c r="C1068" t="s">
        <v>885</v>
      </c>
    </row>
    <row r="1069" spans="1:3" x14ac:dyDescent="0.25">
      <c r="A1069" s="8">
        <v>4010</v>
      </c>
      <c r="B1069" t="s">
        <v>2145</v>
      </c>
      <c r="C1069" t="s">
        <v>1094</v>
      </c>
    </row>
    <row r="1070" spans="1:3" x14ac:dyDescent="0.25">
      <c r="A1070" s="8">
        <v>11025</v>
      </c>
      <c r="B1070" t="s">
        <v>2644</v>
      </c>
      <c r="C1070" t="s">
        <v>1065</v>
      </c>
    </row>
    <row r="1071" spans="1:3" x14ac:dyDescent="0.25">
      <c r="A1071" s="8">
        <v>68050</v>
      </c>
      <c r="B1071" t="s">
        <v>2798</v>
      </c>
      <c r="C1071" t="s">
        <v>1044</v>
      </c>
    </row>
    <row r="1072" spans="1:3" x14ac:dyDescent="0.25">
      <c r="A1072" s="8">
        <v>19110</v>
      </c>
      <c r="B1072" t="s">
        <v>2603</v>
      </c>
      <c r="C1072" t="s">
        <v>1339</v>
      </c>
    </row>
    <row r="1073" spans="1:3" x14ac:dyDescent="0.25">
      <c r="A1073" s="8">
        <v>62085</v>
      </c>
      <c r="B1073" t="s">
        <v>2554</v>
      </c>
      <c r="C1073" t="s">
        <v>1535</v>
      </c>
    </row>
    <row r="1074" spans="1:3" x14ac:dyDescent="0.25">
      <c r="A1074" s="8">
        <v>13065</v>
      </c>
      <c r="B1074" t="s">
        <v>2751</v>
      </c>
      <c r="C1074" t="s">
        <v>1401</v>
      </c>
    </row>
    <row r="1075" spans="1:3" x14ac:dyDescent="0.25">
      <c r="A1075" s="8">
        <v>12020</v>
      </c>
      <c r="B1075" t="s">
        <v>3036</v>
      </c>
      <c r="C1075" t="s">
        <v>1241</v>
      </c>
    </row>
    <row r="1076" spans="1:3" x14ac:dyDescent="0.25">
      <c r="A1076" s="8">
        <v>7095</v>
      </c>
      <c r="B1076" t="s">
        <v>2451</v>
      </c>
      <c r="C1076" t="s">
        <v>1454</v>
      </c>
    </row>
    <row r="1077" spans="1:3" x14ac:dyDescent="0.25">
      <c r="A1077" s="8">
        <v>37240</v>
      </c>
      <c r="B1077" t="s">
        <v>3052</v>
      </c>
      <c r="C1077" t="s">
        <v>963</v>
      </c>
    </row>
    <row r="1078" spans="1:3" x14ac:dyDescent="0.25">
      <c r="A1078" s="8">
        <v>33030</v>
      </c>
      <c r="B1078" t="s">
        <v>3186</v>
      </c>
      <c r="C1078" t="s">
        <v>1342</v>
      </c>
    </row>
    <row r="1079" spans="1:3" x14ac:dyDescent="0.25">
      <c r="A1079" s="8">
        <v>10015</v>
      </c>
      <c r="B1079" t="s">
        <v>2810</v>
      </c>
      <c r="C1079" t="s">
        <v>992</v>
      </c>
    </row>
    <row r="1080" spans="1:3" x14ac:dyDescent="0.25">
      <c r="A1080" s="8">
        <v>93045</v>
      </c>
      <c r="B1080" t="s">
        <v>3079</v>
      </c>
      <c r="C1080" t="s">
        <v>1450</v>
      </c>
    </row>
    <row r="1081" spans="1:3" x14ac:dyDescent="0.25">
      <c r="A1081" s="8">
        <v>48050</v>
      </c>
      <c r="B1081" t="s">
        <v>2806</v>
      </c>
      <c r="C1081" t="s">
        <v>802</v>
      </c>
    </row>
    <row r="1082" spans="1:3" x14ac:dyDescent="0.25">
      <c r="A1082" s="8">
        <v>19015</v>
      </c>
      <c r="B1082" t="s">
        <v>2588</v>
      </c>
      <c r="C1082" t="s">
        <v>1374</v>
      </c>
    </row>
    <row r="1083" spans="1:3" x14ac:dyDescent="0.25">
      <c r="A1083" s="8">
        <v>19045</v>
      </c>
      <c r="B1083" t="s">
        <v>2593</v>
      </c>
      <c r="C1083" t="s">
        <v>1407</v>
      </c>
    </row>
    <row r="1084" spans="1:3" x14ac:dyDescent="0.25">
      <c r="A1084" s="8">
        <v>7100</v>
      </c>
      <c r="B1084" t="s">
        <v>2462</v>
      </c>
      <c r="C1084" t="s">
        <v>1474</v>
      </c>
    </row>
    <row r="1085" spans="1:3" x14ac:dyDescent="0.25">
      <c r="A1085" s="8">
        <v>52070</v>
      </c>
      <c r="B1085" t="s">
        <v>2611</v>
      </c>
      <c r="C1085" t="s">
        <v>1348</v>
      </c>
    </row>
    <row r="1086" spans="1:3" x14ac:dyDescent="0.25">
      <c r="A1086" s="8">
        <v>39043</v>
      </c>
      <c r="B1086" t="s">
        <v>2972</v>
      </c>
      <c r="C1086" t="s">
        <v>1292</v>
      </c>
    </row>
    <row r="1087" spans="1:3" x14ac:dyDescent="0.25">
      <c r="A1087" s="8">
        <v>9055</v>
      </c>
      <c r="B1087" t="s">
        <v>2695</v>
      </c>
      <c r="C1087" t="s">
        <v>1430</v>
      </c>
    </row>
    <row r="1088" spans="1:3" x14ac:dyDescent="0.25">
      <c r="A1088" s="8">
        <v>27035</v>
      </c>
      <c r="B1088" t="s">
        <v>2467</v>
      </c>
      <c r="C1088" t="s">
        <v>852</v>
      </c>
    </row>
    <row r="1089" spans="1:3" x14ac:dyDescent="0.25">
      <c r="A1089" s="8">
        <v>17005</v>
      </c>
      <c r="B1089" t="s">
        <v>3116</v>
      </c>
      <c r="C1089" t="s">
        <v>1143</v>
      </c>
    </row>
    <row r="1090" spans="1:3" x14ac:dyDescent="0.25">
      <c r="A1090" s="8">
        <v>14080</v>
      </c>
      <c r="B1090" t="s">
        <v>2984</v>
      </c>
      <c r="C1090" t="s">
        <v>1369</v>
      </c>
    </row>
    <row r="1091" spans="1:3" x14ac:dyDescent="0.25">
      <c r="A1091" s="8">
        <v>53032</v>
      </c>
      <c r="B1091" t="s">
        <v>2952</v>
      </c>
      <c r="C1091" t="s">
        <v>966</v>
      </c>
    </row>
    <row r="1092" spans="1:3" x14ac:dyDescent="0.25">
      <c r="A1092" s="8">
        <v>14070</v>
      </c>
      <c r="B1092" t="s">
        <v>2996</v>
      </c>
      <c r="C1092" t="s">
        <v>1402</v>
      </c>
    </row>
    <row r="1093" spans="1:3" x14ac:dyDescent="0.25">
      <c r="A1093" s="8">
        <v>17010</v>
      </c>
      <c r="B1093" t="s">
        <v>3117</v>
      </c>
      <c r="C1093" t="s">
        <v>1199</v>
      </c>
    </row>
    <row r="1094" spans="1:3" x14ac:dyDescent="0.25">
      <c r="A1094" s="8">
        <v>14018</v>
      </c>
      <c r="B1094" t="s">
        <v>2989</v>
      </c>
      <c r="C1094" t="s">
        <v>1432</v>
      </c>
    </row>
    <row r="1095" spans="1:3" x14ac:dyDescent="0.25">
      <c r="A1095" s="8">
        <v>33025</v>
      </c>
      <c r="B1095" t="s">
        <v>3185</v>
      </c>
      <c r="C1095" t="s">
        <v>1377</v>
      </c>
    </row>
    <row r="1096" spans="1:3" x14ac:dyDescent="0.25">
      <c r="A1096" s="8">
        <v>68025</v>
      </c>
      <c r="B1096" t="s">
        <v>2793</v>
      </c>
      <c r="C1096" t="s">
        <v>1112</v>
      </c>
    </row>
    <row r="1097" spans="1:3" x14ac:dyDescent="0.25">
      <c r="A1097" s="8">
        <v>61005</v>
      </c>
      <c r="B1097" t="s">
        <v>2316</v>
      </c>
      <c r="C1097" t="s">
        <v>954</v>
      </c>
    </row>
    <row r="1098" spans="1:3" x14ac:dyDescent="0.25">
      <c r="A1098" s="8">
        <v>55015</v>
      </c>
      <c r="B1098" t="s">
        <v>2137</v>
      </c>
      <c r="C1098" t="s">
        <v>968</v>
      </c>
    </row>
    <row r="1099" spans="1:3" x14ac:dyDescent="0.25">
      <c r="A1099" s="8">
        <v>12035</v>
      </c>
      <c r="B1099" t="s">
        <v>3038</v>
      </c>
      <c r="C1099" t="s">
        <v>1288</v>
      </c>
    </row>
    <row r="1100" spans="1:3" x14ac:dyDescent="0.25">
      <c r="A1100" s="8">
        <v>56035</v>
      </c>
      <c r="B1100" t="s">
        <v>2524</v>
      </c>
      <c r="C1100" t="s">
        <v>1167</v>
      </c>
    </row>
    <row r="1101" spans="1:3" x14ac:dyDescent="0.25">
      <c r="A1101" s="8">
        <v>18030</v>
      </c>
      <c r="B1101" t="s">
        <v>3108</v>
      </c>
      <c r="C1101" t="s">
        <v>1250</v>
      </c>
    </row>
    <row r="1102" spans="1:3" x14ac:dyDescent="0.25">
      <c r="A1102" s="8">
        <v>51060</v>
      </c>
      <c r="B1102" t="s">
        <v>2298</v>
      </c>
      <c r="C1102" t="s">
        <v>1352</v>
      </c>
    </row>
    <row r="1103" spans="1:3" x14ac:dyDescent="0.25">
      <c r="A1103" s="8">
        <v>19005</v>
      </c>
      <c r="B1103" t="s">
        <v>2586</v>
      </c>
      <c r="C1103" t="s">
        <v>1436</v>
      </c>
    </row>
    <row r="1104" spans="1:3" x14ac:dyDescent="0.25">
      <c r="A1104" s="8">
        <v>29065</v>
      </c>
      <c r="B1104" t="s">
        <v>2938</v>
      </c>
      <c r="C1104" t="s">
        <v>1253</v>
      </c>
    </row>
    <row r="1105" spans="1:3" x14ac:dyDescent="0.25">
      <c r="A1105" s="8">
        <v>67010</v>
      </c>
      <c r="B1105" t="s">
        <v>2622</v>
      </c>
      <c r="C1105" t="s">
        <v>1224</v>
      </c>
    </row>
    <row r="1106" spans="1:3" x14ac:dyDescent="0.25">
      <c r="A1106" s="8">
        <v>14060</v>
      </c>
      <c r="B1106" t="s">
        <v>2993</v>
      </c>
      <c r="C1106" t="s">
        <v>1456</v>
      </c>
    </row>
    <row r="1107" spans="1:3" x14ac:dyDescent="0.25">
      <c r="A1107" s="8">
        <v>54008</v>
      </c>
      <c r="B1107" t="s">
        <v>2280</v>
      </c>
      <c r="C1107" t="s">
        <v>1353</v>
      </c>
    </row>
    <row r="1108" spans="1:3" x14ac:dyDescent="0.25">
      <c r="A1108" s="8">
        <v>49130</v>
      </c>
      <c r="B1108" t="s">
        <v>3143</v>
      </c>
      <c r="C1108" t="s">
        <v>1405</v>
      </c>
    </row>
    <row r="1109" spans="1:3" x14ac:dyDescent="0.25">
      <c r="A1109" s="8">
        <v>61020</v>
      </c>
      <c r="B1109" t="s">
        <v>2319</v>
      </c>
      <c r="C1109" t="s">
        <v>1029</v>
      </c>
    </row>
    <row r="1110" spans="1:3" x14ac:dyDescent="0.25">
      <c r="A1110" s="8">
        <v>32050</v>
      </c>
      <c r="B1110" t="s">
        <v>3199</v>
      </c>
      <c r="C1110" t="s">
        <v>1072</v>
      </c>
    </row>
    <row r="1111" spans="1:3" x14ac:dyDescent="0.25">
      <c r="A1111" s="8">
        <v>31135</v>
      </c>
      <c r="B1111" t="s">
        <v>2677</v>
      </c>
      <c r="C1111" t="s">
        <v>1437</v>
      </c>
    </row>
    <row r="1112" spans="1:3" x14ac:dyDescent="0.25">
      <c r="A1112" s="8">
        <v>13075</v>
      </c>
      <c r="B1112" t="s">
        <v>2753</v>
      </c>
      <c r="C1112" t="s">
        <v>1431</v>
      </c>
    </row>
    <row r="1113" spans="1:3" x14ac:dyDescent="0.25">
      <c r="A1113" s="8">
        <v>18055</v>
      </c>
      <c r="B1113" t="s">
        <v>3112</v>
      </c>
      <c r="C1113" t="s">
        <v>1296</v>
      </c>
    </row>
    <row r="1114" spans="1:3" x14ac:dyDescent="0.25">
      <c r="A1114" s="8">
        <v>20025</v>
      </c>
      <c r="B1114" t="s">
        <v>2759</v>
      </c>
      <c r="C1114" t="s">
        <v>751</v>
      </c>
    </row>
    <row r="1115" spans="1:3" x14ac:dyDescent="0.25">
      <c r="A1115" s="8">
        <v>38065</v>
      </c>
      <c r="B1115" t="s">
        <v>3176</v>
      </c>
      <c r="C1115" t="s">
        <v>1139</v>
      </c>
    </row>
    <row r="1116" spans="1:3" x14ac:dyDescent="0.25">
      <c r="A1116" s="8">
        <v>72043</v>
      </c>
      <c r="B1116" t="s">
        <v>2188</v>
      </c>
      <c r="C1116" t="s">
        <v>957</v>
      </c>
    </row>
    <row r="1117" spans="1:3" x14ac:dyDescent="0.25">
      <c r="A1117" s="8">
        <v>71020</v>
      </c>
      <c r="B1117" t="s">
        <v>2226</v>
      </c>
      <c r="C1117" t="s">
        <v>1419</v>
      </c>
    </row>
    <row r="1118" spans="1:3" x14ac:dyDescent="0.25">
      <c r="A1118" s="8">
        <v>91035</v>
      </c>
      <c r="B1118" t="s">
        <v>2918</v>
      </c>
      <c r="C1118" t="s">
        <v>1179</v>
      </c>
    </row>
    <row r="1119" spans="1:3" x14ac:dyDescent="0.25">
      <c r="A1119" s="8">
        <v>28020</v>
      </c>
      <c r="B1119" t="s">
        <v>3158</v>
      </c>
      <c r="C1119" t="s">
        <v>1202</v>
      </c>
    </row>
    <row r="1120" spans="1:3" x14ac:dyDescent="0.25">
      <c r="A1120" s="8">
        <v>37250</v>
      </c>
      <c r="B1120" t="s">
        <v>3054</v>
      </c>
      <c r="C1120" t="s">
        <v>1037</v>
      </c>
    </row>
    <row r="1121" spans="1:3" x14ac:dyDescent="0.25">
      <c r="A1121" s="8">
        <v>19082</v>
      </c>
      <c r="B1121" t="s">
        <v>2594</v>
      </c>
      <c r="C1121" t="s">
        <v>1459</v>
      </c>
    </row>
    <row r="1122" spans="1:3" x14ac:dyDescent="0.25">
      <c r="A1122" s="8">
        <v>34128</v>
      </c>
      <c r="B1122" t="s">
        <v>2476</v>
      </c>
      <c r="C1122" t="s">
        <v>1457</v>
      </c>
    </row>
    <row r="1123" spans="1:3" x14ac:dyDescent="0.25">
      <c r="A1123" s="8">
        <v>68055</v>
      </c>
      <c r="B1123" t="s">
        <v>2799</v>
      </c>
      <c r="C1123" t="s">
        <v>1170</v>
      </c>
    </row>
    <row r="1124" spans="1:3" x14ac:dyDescent="0.25">
      <c r="A1124" s="8">
        <v>39020</v>
      </c>
      <c r="B1124" t="s">
        <v>2962</v>
      </c>
      <c r="C1124" t="s">
        <v>1336</v>
      </c>
    </row>
    <row r="1125" spans="1:3" x14ac:dyDescent="0.25">
      <c r="A1125" s="8">
        <v>29050</v>
      </c>
      <c r="B1125" t="s">
        <v>2936</v>
      </c>
      <c r="C1125" t="s">
        <v>1298</v>
      </c>
    </row>
    <row r="1126" spans="1:3" x14ac:dyDescent="0.25">
      <c r="A1126" s="8">
        <v>8035</v>
      </c>
      <c r="B1126" t="s">
        <v>2344</v>
      </c>
      <c r="C1126" t="s">
        <v>1130</v>
      </c>
    </row>
    <row r="1127" spans="1:3" x14ac:dyDescent="0.25">
      <c r="A1127" s="8">
        <v>53020</v>
      </c>
      <c r="B1127" t="s">
        <v>2950</v>
      </c>
      <c r="C1127" t="s">
        <v>1039</v>
      </c>
    </row>
    <row r="1128" spans="1:3" x14ac:dyDescent="0.25">
      <c r="A1128" s="8">
        <v>30070</v>
      </c>
      <c r="B1128" t="s">
        <v>2854</v>
      </c>
      <c r="C1128" t="s">
        <v>1343</v>
      </c>
    </row>
    <row r="1129" spans="1:3" x14ac:dyDescent="0.25">
      <c r="A1129" s="8">
        <v>63035</v>
      </c>
      <c r="B1129" t="s">
        <v>2178</v>
      </c>
      <c r="C1129" t="s">
        <v>1031</v>
      </c>
    </row>
    <row r="1130" spans="1:3" x14ac:dyDescent="0.25">
      <c r="A1130" s="8">
        <v>35045</v>
      </c>
      <c r="B1130" t="s">
        <v>2355</v>
      </c>
      <c r="C1130" t="s">
        <v>1163</v>
      </c>
    </row>
    <row r="1131" spans="1:3" x14ac:dyDescent="0.25">
      <c r="A1131" s="8">
        <v>53040</v>
      </c>
      <c r="B1131" t="s">
        <v>2955</v>
      </c>
      <c r="C1131" t="s">
        <v>1107</v>
      </c>
    </row>
    <row r="1132" spans="1:3" x14ac:dyDescent="0.25">
      <c r="A1132" s="8">
        <v>17065</v>
      </c>
      <c r="B1132" t="s">
        <v>3126</v>
      </c>
      <c r="C1132" t="s">
        <v>1249</v>
      </c>
    </row>
    <row r="1133" spans="1:3" x14ac:dyDescent="0.25">
      <c r="A1133" s="8">
        <v>63040</v>
      </c>
      <c r="B1133" t="s">
        <v>2179</v>
      </c>
      <c r="C1133" t="s">
        <v>1100</v>
      </c>
    </row>
    <row r="1134" spans="1:3" x14ac:dyDescent="0.25">
      <c r="A1134" s="8">
        <v>30100</v>
      </c>
      <c r="B1134" t="s">
        <v>2858</v>
      </c>
      <c r="C1134" t="s">
        <v>1378</v>
      </c>
    </row>
    <row r="1135" spans="1:3" x14ac:dyDescent="0.25">
      <c r="A1135" s="8">
        <v>39145</v>
      </c>
      <c r="B1135" t="s">
        <v>2967</v>
      </c>
      <c r="C1135" t="s">
        <v>1371</v>
      </c>
    </row>
    <row r="1136" spans="1:3" x14ac:dyDescent="0.25">
      <c r="A1136" s="8">
        <v>39130</v>
      </c>
      <c r="B1136" t="s">
        <v>2977</v>
      </c>
      <c r="C1136" t="s">
        <v>1404</v>
      </c>
    </row>
    <row r="1137" spans="1:3" x14ac:dyDescent="0.25">
      <c r="A1137" s="8">
        <v>26010</v>
      </c>
      <c r="B1137" t="s">
        <v>2659</v>
      </c>
      <c r="C1137" t="s">
        <v>1009</v>
      </c>
    </row>
    <row r="1138" spans="1:3" x14ac:dyDescent="0.25">
      <c r="A1138" s="8">
        <v>77043</v>
      </c>
      <c r="B1138" t="s">
        <v>2272</v>
      </c>
      <c r="C1138" t="s">
        <v>1033</v>
      </c>
    </row>
    <row r="1139" spans="1:3" x14ac:dyDescent="0.25">
      <c r="A1139" s="8">
        <v>30085</v>
      </c>
      <c r="B1139" t="s">
        <v>2526</v>
      </c>
      <c r="C1139" t="s">
        <v>1222</v>
      </c>
    </row>
    <row r="1140" spans="1:3" x14ac:dyDescent="0.25">
      <c r="A1140" s="8">
        <v>56050</v>
      </c>
      <c r="B1140" t="s">
        <v>2526</v>
      </c>
      <c r="C1140" t="s">
        <v>1222</v>
      </c>
    </row>
    <row r="1141" spans="1:3" x14ac:dyDescent="0.25">
      <c r="A1141" s="8">
        <v>51030</v>
      </c>
      <c r="B1141" t="s">
        <v>2308</v>
      </c>
      <c r="C1141" t="s">
        <v>1385</v>
      </c>
    </row>
    <row r="1142" spans="1:3" x14ac:dyDescent="0.25">
      <c r="A1142" s="8">
        <v>27070</v>
      </c>
      <c r="B1142" t="s">
        <v>2364</v>
      </c>
      <c r="C1142" t="s">
        <v>1218</v>
      </c>
    </row>
    <row r="1143" spans="1:3" x14ac:dyDescent="0.25">
      <c r="A1143" s="8">
        <v>35020</v>
      </c>
      <c r="B1143" t="s">
        <v>2364</v>
      </c>
      <c r="C1143" t="s">
        <v>1218</v>
      </c>
    </row>
    <row r="1144" spans="1:3" x14ac:dyDescent="0.25">
      <c r="A1144" s="8">
        <v>15058</v>
      </c>
      <c r="B1144" t="s">
        <v>2132</v>
      </c>
      <c r="C1144" t="s">
        <v>997</v>
      </c>
    </row>
    <row r="1145" spans="1:3" x14ac:dyDescent="0.25">
      <c r="A1145" s="8">
        <v>5055</v>
      </c>
      <c r="B1145" t="s">
        <v>2132</v>
      </c>
      <c r="C1145" t="s">
        <v>1261</v>
      </c>
    </row>
    <row r="1146" spans="1:3" x14ac:dyDescent="0.25">
      <c r="A1146" s="8">
        <v>54090</v>
      </c>
      <c r="B1146" t="s">
        <v>2288</v>
      </c>
      <c r="C1146" t="s">
        <v>1386</v>
      </c>
    </row>
    <row r="1147" spans="1:3" x14ac:dyDescent="0.25">
      <c r="A1147" s="8">
        <v>11055</v>
      </c>
      <c r="B1147" t="s">
        <v>2647</v>
      </c>
      <c r="C1147" t="s">
        <v>1132</v>
      </c>
    </row>
    <row r="1148" spans="1:3" x14ac:dyDescent="0.25">
      <c r="A1148" s="8">
        <v>29125</v>
      </c>
      <c r="B1148" t="s">
        <v>2940</v>
      </c>
      <c r="C1148" t="s">
        <v>1340</v>
      </c>
    </row>
    <row r="1149" spans="1:3" x14ac:dyDescent="0.25">
      <c r="A1149" s="8">
        <v>80070</v>
      </c>
      <c r="B1149" t="s">
        <v>2406</v>
      </c>
      <c r="C1149" t="s">
        <v>1517</v>
      </c>
    </row>
    <row r="1150" spans="1:3" x14ac:dyDescent="0.25">
      <c r="A1150" s="8">
        <v>39005</v>
      </c>
      <c r="B1150" t="s">
        <v>2958</v>
      </c>
      <c r="C1150" t="s">
        <v>1434</v>
      </c>
    </row>
    <row r="1151" spans="1:3" x14ac:dyDescent="0.25">
      <c r="A1151" s="8">
        <v>92070</v>
      </c>
      <c r="B1151" t="s">
        <v>3053</v>
      </c>
      <c r="C1151" t="s">
        <v>1105</v>
      </c>
    </row>
    <row r="1152" spans="1:3" x14ac:dyDescent="0.25">
      <c r="A1152" s="8">
        <v>37245</v>
      </c>
      <c r="B1152" t="s">
        <v>3053</v>
      </c>
      <c r="C1152" t="s">
        <v>1105</v>
      </c>
    </row>
    <row r="1153" spans="1:3" x14ac:dyDescent="0.25">
      <c r="A1153" s="8">
        <v>70040</v>
      </c>
      <c r="B1153" t="s">
        <v>2200</v>
      </c>
      <c r="C1153" t="s">
        <v>723</v>
      </c>
    </row>
    <row r="1154" spans="1:3" x14ac:dyDescent="0.25">
      <c r="A1154" s="8">
        <v>60020</v>
      </c>
      <c r="B1154" t="s">
        <v>2258</v>
      </c>
      <c r="C1154" t="s">
        <v>788</v>
      </c>
    </row>
    <row r="1155" spans="1:3" x14ac:dyDescent="0.25">
      <c r="A1155" s="8">
        <v>38005</v>
      </c>
      <c r="B1155" t="s">
        <v>3172</v>
      </c>
      <c r="C1155" t="s">
        <v>1195</v>
      </c>
    </row>
    <row r="1156" spans="1:3" x14ac:dyDescent="0.25">
      <c r="A1156" s="8">
        <v>33007</v>
      </c>
      <c r="B1156" t="s">
        <v>3181</v>
      </c>
      <c r="C1156" t="s">
        <v>1409</v>
      </c>
    </row>
    <row r="1157" spans="1:3" x14ac:dyDescent="0.25">
      <c r="A1157" s="8">
        <v>71015</v>
      </c>
      <c r="B1157" t="s">
        <v>2225</v>
      </c>
      <c r="C1157" t="s">
        <v>1445</v>
      </c>
    </row>
    <row r="1158" spans="1:3" x14ac:dyDescent="0.25">
      <c r="A1158" s="8">
        <v>7070</v>
      </c>
      <c r="B1158" t="s">
        <v>2447</v>
      </c>
      <c r="C1158" t="s">
        <v>1489</v>
      </c>
    </row>
    <row r="1159" spans="1:3" x14ac:dyDescent="0.25">
      <c r="A1159" s="8">
        <v>48045</v>
      </c>
      <c r="B1159" t="s">
        <v>2805</v>
      </c>
      <c r="C1159" t="s">
        <v>887</v>
      </c>
    </row>
    <row r="1160" spans="1:3" x14ac:dyDescent="0.25">
      <c r="A1160" s="8">
        <v>29005</v>
      </c>
      <c r="B1160" t="s">
        <v>2930</v>
      </c>
      <c r="C1160" t="s">
        <v>1375</v>
      </c>
    </row>
    <row r="1161" spans="1:3" x14ac:dyDescent="0.25">
      <c r="A1161" s="8">
        <v>61027</v>
      </c>
      <c r="B1161" t="s">
        <v>2314</v>
      </c>
      <c r="C1161" t="s">
        <v>1098</v>
      </c>
    </row>
    <row r="1162" spans="1:3" x14ac:dyDescent="0.25">
      <c r="A1162" s="8">
        <v>92045</v>
      </c>
      <c r="B1162" t="s">
        <v>3146</v>
      </c>
      <c r="C1162" t="s">
        <v>1324</v>
      </c>
    </row>
    <row r="1163" spans="1:3" x14ac:dyDescent="0.25">
      <c r="A1163" s="8">
        <v>34085</v>
      </c>
      <c r="B1163" t="s">
        <v>2485</v>
      </c>
      <c r="C1163" t="s">
        <v>1475</v>
      </c>
    </row>
    <row r="1164" spans="1:3" x14ac:dyDescent="0.25">
      <c r="A1164" s="8">
        <v>35027</v>
      </c>
      <c r="B1164" t="s">
        <v>2362</v>
      </c>
      <c r="C1164" t="s">
        <v>1267</v>
      </c>
    </row>
    <row r="1165" spans="1:3" x14ac:dyDescent="0.25">
      <c r="A1165" s="8">
        <v>21005</v>
      </c>
      <c r="B1165" t="s">
        <v>2865</v>
      </c>
      <c r="C1165" t="s">
        <v>1069</v>
      </c>
    </row>
    <row r="1166" spans="1:3" x14ac:dyDescent="0.25">
      <c r="A1166" s="8">
        <v>34090</v>
      </c>
      <c r="B1166" t="s">
        <v>2472</v>
      </c>
      <c r="C1166" t="s">
        <v>1490</v>
      </c>
    </row>
    <row r="1167" spans="1:3" x14ac:dyDescent="0.25">
      <c r="A1167" s="8">
        <v>8073</v>
      </c>
      <c r="B1167" t="s">
        <v>2349</v>
      </c>
      <c r="C1167" t="s">
        <v>1188</v>
      </c>
    </row>
    <row r="1168" spans="1:3" x14ac:dyDescent="0.25">
      <c r="A1168" s="8">
        <v>16055</v>
      </c>
      <c r="B1168" t="s">
        <v>2573</v>
      </c>
      <c r="C1168" t="s">
        <v>839</v>
      </c>
    </row>
    <row r="1169" spans="1:3" x14ac:dyDescent="0.25">
      <c r="A1169" s="8">
        <v>70005</v>
      </c>
      <c r="B1169" t="s">
        <v>2196</v>
      </c>
      <c r="C1169" t="s">
        <v>812</v>
      </c>
    </row>
    <row r="1170" spans="1:3" x14ac:dyDescent="0.25">
      <c r="A1170" s="8">
        <v>56030</v>
      </c>
      <c r="B1170" t="s">
        <v>2523</v>
      </c>
      <c r="C1170" t="s">
        <v>1270</v>
      </c>
    </row>
    <row r="1171" spans="1:3" x14ac:dyDescent="0.25">
      <c r="A1171" s="8">
        <v>39135</v>
      </c>
      <c r="B1171" t="s">
        <v>2978</v>
      </c>
      <c r="C1171" t="s">
        <v>1458</v>
      </c>
    </row>
    <row r="1172" spans="1:3" x14ac:dyDescent="0.25">
      <c r="A1172" s="8">
        <v>10060</v>
      </c>
      <c r="B1172" t="s">
        <v>2812</v>
      </c>
      <c r="C1172" t="s">
        <v>1064</v>
      </c>
    </row>
    <row r="1173" spans="1:3" x14ac:dyDescent="0.25">
      <c r="A1173" s="8">
        <v>54065</v>
      </c>
      <c r="B1173" t="s">
        <v>2286</v>
      </c>
      <c r="C1173" t="s">
        <v>1418</v>
      </c>
    </row>
    <row r="1174" spans="1:3" x14ac:dyDescent="0.25">
      <c r="A1174" s="8">
        <v>19117</v>
      </c>
      <c r="B1174" t="s">
        <v>2604</v>
      </c>
      <c r="C1174" t="s">
        <v>1477</v>
      </c>
    </row>
    <row r="1175" spans="1:3" x14ac:dyDescent="0.25">
      <c r="A1175" s="8">
        <v>44005</v>
      </c>
      <c r="B1175" t="s">
        <v>2323</v>
      </c>
      <c r="C1175" t="s">
        <v>1091</v>
      </c>
    </row>
    <row r="1176" spans="1:3" x14ac:dyDescent="0.25">
      <c r="A1176" s="8">
        <v>7075</v>
      </c>
      <c r="B1176" t="s">
        <v>2448</v>
      </c>
      <c r="C1176" t="s">
        <v>1502</v>
      </c>
    </row>
    <row r="1177" spans="1:3" x14ac:dyDescent="0.25">
      <c r="A1177" s="8">
        <v>27008</v>
      </c>
      <c r="B1177" t="s">
        <v>2466</v>
      </c>
      <c r="C1177" t="s">
        <v>1010</v>
      </c>
    </row>
    <row r="1178" spans="1:3" x14ac:dyDescent="0.25">
      <c r="A1178" s="8">
        <v>50023</v>
      </c>
      <c r="B1178" t="s">
        <v>3008</v>
      </c>
      <c r="C1178" t="s">
        <v>1373</v>
      </c>
    </row>
    <row r="1179" spans="1:3" x14ac:dyDescent="0.25">
      <c r="A1179" s="8">
        <v>28005</v>
      </c>
      <c r="B1179" t="s">
        <v>3156</v>
      </c>
      <c r="C1179" t="s">
        <v>1252</v>
      </c>
    </row>
    <row r="1180" spans="1:3" x14ac:dyDescent="0.25">
      <c r="A1180" s="8">
        <v>62080</v>
      </c>
      <c r="B1180" t="s">
        <v>2553</v>
      </c>
      <c r="C1180" t="s">
        <v>1538</v>
      </c>
    </row>
    <row r="1181" spans="1:3" x14ac:dyDescent="0.25">
      <c r="A1181" s="8">
        <v>7035</v>
      </c>
      <c r="B1181" t="s">
        <v>2444</v>
      </c>
      <c r="C1181" t="s">
        <v>1512</v>
      </c>
    </row>
    <row r="1182" spans="1:3" x14ac:dyDescent="0.25">
      <c r="A1182" s="8">
        <v>50090</v>
      </c>
      <c r="B1182" t="s">
        <v>3016</v>
      </c>
      <c r="C1182" t="s">
        <v>1406</v>
      </c>
    </row>
    <row r="1183" spans="1:3" x14ac:dyDescent="0.25">
      <c r="A1183" s="8">
        <v>71025</v>
      </c>
      <c r="B1183" t="s">
        <v>2232</v>
      </c>
      <c r="C1183" t="s">
        <v>1466</v>
      </c>
    </row>
    <row r="1184" spans="1:3" x14ac:dyDescent="0.25">
      <c r="A1184" s="8">
        <v>70052</v>
      </c>
      <c r="B1184" t="s">
        <v>2202</v>
      </c>
      <c r="C1184" t="s">
        <v>896</v>
      </c>
    </row>
    <row r="1185" spans="1:3" x14ac:dyDescent="0.25">
      <c r="A1185" s="8">
        <v>99135</v>
      </c>
      <c r="B1185" t="s">
        <v>3420</v>
      </c>
      <c r="C1185" t="s">
        <v>1534</v>
      </c>
    </row>
    <row r="1186" spans="1:3" x14ac:dyDescent="0.25">
      <c r="A1186" s="8">
        <v>99887</v>
      </c>
      <c r="B1186" t="s">
        <v>3420</v>
      </c>
      <c r="C1186" t="s">
        <v>1537</v>
      </c>
    </row>
    <row r="1187" spans="1:3" x14ac:dyDescent="0.25">
      <c r="A1187" s="8">
        <v>21902</v>
      </c>
      <c r="B1187" t="s">
        <v>2863</v>
      </c>
      <c r="C1187" t="s">
        <v>1136</v>
      </c>
    </row>
    <row r="1188" spans="1:3" x14ac:dyDescent="0.25">
      <c r="A1188" s="8">
        <v>7085</v>
      </c>
      <c r="B1188" t="s">
        <v>2449</v>
      </c>
      <c r="C1188" t="s">
        <v>1520</v>
      </c>
    </row>
    <row r="1189" spans="1:3" x14ac:dyDescent="0.25">
      <c r="A1189" s="8">
        <v>97040</v>
      </c>
      <c r="B1189" t="s">
        <v>3421</v>
      </c>
      <c r="C1189" t="s">
        <v>1017</v>
      </c>
    </row>
    <row r="1190" spans="1:3" x14ac:dyDescent="0.25">
      <c r="A1190" s="8">
        <v>41080</v>
      </c>
      <c r="B1190" t="s">
        <v>2905</v>
      </c>
      <c r="C1190" t="s">
        <v>1207</v>
      </c>
    </row>
    <row r="1191" spans="1:3" x14ac:dyDescent="0.25">
      <c r="A1191" s="8">
        <v>26048</v>
      </c>
      <c r="B1191" t="s">
        <v>2666</v>
      </c>
      <c r="C1191" t="s">
        <v>1080</v>
      </c>
    </row>
    <row r="1192" spans="1:3" x14ac:dyDescent="0.25">
      <c r="A1192" s="8">
        <v>89040</v>
      </c>
      <c r="B1192" t="s">
        <v>3220</v>
      </c>
      <c r="C1192" t="s">
        <v>1060</v>
      </c>
    </row>
    <row r="1193" spans="1:3" x14ac:dyDescent="0.25">
      <c r="A1193" s="8">
        <v>89045</v>
      </c>
      <c r="B1193" t="s">
        <v>3220</v>
      </c>
      <c r="C1193" t="s">
        <v>1128</v>
      </c>
    </row>
    <row r="1194" spans="1:3" x14ac:dyDescent="0.25">
      <c r="A1194" s="8">
        <v>66127</v>
      </c>
      <c r="B1194" t="s">
        <v>2110</v>
      </c>
      <c r="C1194" t="s">
        <v>1355</v>
      </c>
    </row>
    <row r="1195" spans="1:3" x14ac:dyDescent="0.25">
      <c r="A1195" s="8">
        <v>97007</v>
      </c>
      <c r="B1195" t="s">
        <v>3095</v>
      </c>
      <c r="C1195" t="s">
        <v>494</v>
      </c>
    </row>
    <row r="1196" spans="1:3" x14ac:dyDescent="0.25">
      <c r="A1196" s="8">
        <v>22020</v>
      </c>
      <c r="B1196" t="s">
        <v>2584</v>
      </c>
      <c r="C1196" t="s">
        <v>999</v>
      </c>
    </row>
    <row r="1197" spans="1:3" x14ac:dyDescent="0.25">
      <c r="A1197" s="8">
        <v>36033</v>
      </c>
      <c r="B1197" t="s">
        <v>224</v>
      </c>
      <c r="C1197" t="s">
        <v>332</v>
      </c>
    </row>
    <row r="1198" spans="1:3" x14ac:dyDescent="0.25">
      <c r="A1198" s="8">
        <v>84010</v>
      </c>
      <c r="B1198" t="s">
        <v>2838</v>
      </c>
      <c r="C1198" t="s">
        <v>1393</v>
      </c>
    </row>
    <row r="1199" spans="1:3" x14ac:dyDescent="0.25">
      <c r="A1199" s="8">
        <v>84095</v>
      </c>
      <c r="B1199" t="s">
        <v>2834</v>
      </c>
      <c r="C1199" t="s">
        <v>1424</v>
      </c>
    </row>
    <row r="1200" spans="1:3" x14ac:dyDescent="0.25">
      <c r="A1200" s="8">
        <v>47035</v>
      </c>
      <c r="B1200" t="s">
        <v>3003</v>
      </c>
      <c r="C1200" t="s">
        <v>781</v>
      </c>
    </row>
    <row r="1201" spans="1:3" x14ac:dyDescent="0.25">
      <c r="A1201" s="8">
        <v>43027</v>
      </c>
      <c r="B1201" t="s">
        <v>249</v>
      </c>
      <c r="C1201" t="s">
        <v>305</v>
      </c>
    </row>
    <row r="1202" spans="1:3" x14ac:dyDescent="0.25">
      <c r="A1202" s="8">
        <v>5010</v>
      </c>
      <c r="B1202" t="s">
        <v>2246</v>
      </c>
      <c r="C1202" t="s">
        <v>1306</v>
      </c>
    </row>
    <row r="1203" spans="1:3" x14ac:dyDescent="0.25">
      <c r="A1203" s="8">
        <v>53052</v>
      </c>
      <c r="B1203" t="s">
        <v>2957</v>
      </c>
      <c r="C1203" t="s">
        <v>1165</v>
      </c>
    </row>
    <row r="1204" spans="1:3" x14ac:dyDescent="0.25">
      <c r="A1204" s="8">
        <v>46045</v>
      </c>
      <c r="B1204" t="s">
        <v>2727</v>
      </c>
      <c r="C1204" t="s">
        <v>1462</v>
      </c>
    </row>
    <row r="1205" spans="1:3" x14ac:dyDescent="0.25">
      <c r="A1205" s="8">
        <v>46030</v>
      </c>
      <c r="B1205" t="s">
        <v>2731</v>
      </c>
      <c r="C1205" t="s">
        <v>1479</v>
      </c>
    </row>
    <row r="1206" spans="1:3" x14ac:dyDescent="0.25">
      <c r="A1206" s="8">
        <v>45025</v>
      </c>
      <c r="B1206" t="s">
        <v>2366</v>
      </c>
      <c r="C1206" t="s">
        <v>1345</v>
      </c>
    </row>
    <row r="1207" spans="1:3" x14ac:dyDescent="0.25">
      <c r="A1207" s="8">
        <v>45008</v>
      </c>
      <c r="B1207" t="s">
        <v>2366</v>
      </c>
      <c r="C1207" t="s">
        <v>1380</v>
      </c>
    </row>
    <row r="1208" spans="1:3" x14ac:dyDescent="0.25">
      <c r="A1208" s="8">
        <v>44050</v>
      </c>
      <c r="B1208" t="s">
        <v>2328</v>
      </c>
      <c r="C1208" t="s">
        <v>1154</v>
      </c>
    </row>
    <row r="1209" spans="1:3" x14ac:dyDescent="0.25">
      <c r="A1209" s="8">
        <v>42005</v>
      </c>
      <c r="B1209" t="s">
        <v>2703</v>
      </c>
      <c r="C1209" t="s">
        <v>1258</v>
      </c>
    </row>
    <row r="1210" spans="1:3" x14ac:dyDescent="0.25">
      <c r="A1210" s="8">
        <v>22035</v>
      </c>
      <c r="B1210" t="s">
        <v>2580</v>
      </c>
      <c r="C1210" t="s">
        <v>1070</v>
      </c>
    </row>
    <row r="1211" spans="1:3" x14ac:dyDescent="0.25">
      <c r="A1211" s="8">
        <v>30105</v>
      </c>
      <c r="B1211" t="s">
        <v>2859</v>
      </c>
      <c r="C1211" t="s">
        <v>1439</v>
      </c>
    </row>
    <row r="1212" spans="1:3" x14ac:dyDescent="0.25">
      <c r="A1212" s="8">
        <v>30110</v>
      </c>
      <c r="B1212" t="s">
        <v>2860</v>
      </c>
      <c r="C1212" t="s">
        <v>1461</v>
      </c>
    </row>
    <row r="1213" spans="1:3" x14ac:dyDescent="0.25">
      <c r="A1213" s="8">
        <v>45105</v>
      </c>
      <c r="B1213" t="s">
        <v>2374</v>
      </c>
      <c r="C1213" t="s">
        <v>1412</v>
      </c>
    </row>
    <row r="1214" spans="1:3" x14ac:dyDescent="0.25">
      <c r="A1214" s="8">
        <v>46058</v>
      </c>
      <c r="B1214" t="s">
        <v>2723</v>
      </c>
      <c r="C1214" t="s">
        <v>1492</v>
      </c>
    </row>
    <row r="1215" spans="1:3" x14ac:dyDescent="0.25">
      <c r="A1215" s="8">
        <v>95005</v>
      </c>
      <c r="B1215" t="s">
        <v>2424</v>
      </c>
      <c r="C1215" t="s">
        <v>1086</v>
      </c>
    </row>
    <row r="1216" spans="1:3" x14ac:dyDescent="0.25">
      <c r="A1216" s="8">
        <v>87042</v>
      </c>
      <c r="B1216" t="s">
        <v>3242</v>
      </c>
      <c r="C1216" t="s">
        <v>1501</v>
      </c>
    </row>
    <row r="1217" spans="1:3" x14ac:dyDescent="0.25">
      <c r="A1217" s="8">
        <v>99100</v>
      </c>
      <c r="B1217" t="s">
        <v>3422</v>
      </c>
      <c r="C1217" t="s">
        <v>1540</v>
      </c>
    </row>
    <row r="1218" spans="1:3" x14ac:dyDescent="0.25">
      <c r="A1218" s="8">
        <v>99892</v>
      </c>
      <c r="B1218" t="s">
        <v>3422</v>
      </c>
      <c r="C1218" t="s">
        <v>1541</v>
      </c>
    </row>
    <row r="1219" spans="1:3" x14ac:dyDescent="0.25">
      <c r="A1219" s="8">
        <v>85005</v>
      </c>
      <c r="B1219" t="s">
        <v>2765</v>
      </c>
      <c r="C1219" t="s">
        <v>1500</v>
      </c>
    </row>
    <row r="1220" spans="1:3" x14ac:dyDescent="0.25">
      <c r="A1220" s="8">
        <v>13073</v>
      </c>
      <c r="B1220" t="s">
        <v>2752</v>
      </c>
      <c r="C1220" t="s">
        <v>1455</v>
      </c>
    </row>
    <row r="1221" spans="1:3" x14ac:dyDescent="0.25">
      <c r="A1221" s="8">
        <v>71075</v>
      </c>
      <c r="B1221" t="s">
        <v>2241</v>
      </c>
      <c r="C1221" t="s">
        <v>1483</v>
      </c>
    </row>
    <row r="1222" spans="1:3" x14ac:dyDescent="0.25">
      <c r="A1222" s="8">
        <v>64008</v>
      </c>
      <c r="B1222" t="s">
        <v>2261</v>
      </c>
      <c r="C1222" t="s">
        <v>422</v>
      </c>
    </row>
    <row r="1223" spans="1:3" x14ac:dyDescent="0.25">
      <c r="A1223" s="8">
        <v>31084</v>
      </c>
      <c r="B1223" t="s">
        <v>2684</v>
      </c>
      <c r="C1223" t="s">
        <v>1460</v>
      </c>
    </row>
    <row r="1224" spans="1:3" x14ac:dyDescent="0.25">
      <c r="A1224" s="8">
        <v>84045</v>
      </c>
      <c r="B1224" t="s">
        <v>2827</v>
      </c>
      <c r="C1224" t="s">
        <v>1449</v>
      </c>
    </row>
    <row r="1225" spans="1:3" x14ac:dyDescent="0.25">
      <c r="A1225" s="8">
        <v>80050</v>
      </c>
      <c r="B1225" t="s">
        <v>2421</v>
      </c>
      <c r="C1225" t="s">
        <v>1524</v>
      </c>
    </row>
    <row r="1226" spans="1:3" x14ac:dyDescent="0.25">
      <c r="A1226" s="8">
        <v>85806</v>
      </c>
      <c r="B1226" t="s">
        <v>2781</v>
      </c>
      <c r="C1226" t="s">
        <v>1510</v>
      </c>
    </row>
    <row r="1227" spans="1:3" x14ac:dyDescent="0.25">
      <c r="A1227" s="8">
        <v>39025</v>
      </c>
      <c r="B1227" t="s">
        <v>2971</v>
      </c>
      <c r="C1227" t="s">
        <v>1476</v>
      </c>
    </row>
    <row r="1228" spans="1:3" x14ac:dyDescent="0.25">
      <c r="A1228" s="8">
        <v>87990</v>
      </c>
      <c r="B1228" t="s">
        <v>3423</v>
      </c>
    </row>
    <row r="1229" spans="1:3" x14ac:dyDescent="0.25">
      <c r="A1229" s="8">
        <v>76990</v>
      </c>
      <c r="B1229" t="s">
        <v>3424</v>
      </c>
    </row>
    <row r="1230" spans="1:3" x14ac:dyDescent="0.25">
      <c r="A1230" s="8">
        <v>6990</v>
      </c>
      <c r="B1230" t="s">
        <v>3425</v>
      </c>
    </row>
    <row r="1231" spans="1:3" x14ac:dyDescent="0.25">
      <c r="A1231" s="8">
        <v>70990</v>
      </c>
      <c r="B1231" t="s">
        <v>3426</v>
      </c>
    </row>
    <row r="1232" spans="1:3" x14ac:dyDescent="0.25">
      <c r="A1232" s="8">
        <v>19990</v>
      </c>
      <c r="B1232" t="s">
        <v>3427</v>
      </c>
    </row>
    <row r="1233" spans="1:2" x14ac:dyDescent="0.25">
      <c r="A1233" s="8">
        <v>5990</v>
      </c>
      <c r="B1233" t="s">
        <v>3428</v>
      </c>
    </row>
    <row r="1234" spans="1:2" x14ac:dyDescent="0.25">
      <c r="A1234" s="8">
        <v>46990</v>
      </c>
      <c r="B1234" t="s">
        <v>3429</v>
      </c>
    </row>
    <row r="1235" spans="1:2" x14ac:dyDescent="0.25">
      <c r="A1235" s="8">
        <v>16990</v>
      </c>
      <c r="B1235" t="s">
        <v>3430</v>
      </c>
    </row>
    <row r="1236" spans="1:2" x14ac:dyDescent="0.25">
      <c r="A1236" s="8">
        <v>52990</v>
      </c>
      <c r="B1236" t="s">
        <v>3431</v>
      </c>
    </row>
    <row r="1237" spans="1:2" x14ac:dyDescent="0.25">
      <c r="A1237" s="8">
        <v>49990</v>
      </c>
      <c r="B1237" t="s">
        <v>3432</v>
      </c>
    </row>
    <row r="1238" spans="1:2" x14ac:dyDescent="0.25">
      <c r="A1238" s="8">
        <v>61990</v>
      </c>
      <c r="B1238" t="s">
        <v>3433</v>
      </c>
    </row>
    <row r="1239" spans="1:2" x14ac:dyDescent="0.25">
      <c r="A1239" s="8">
        <v>14990</v>
      </c>
      <c r="B1239" t="s">
        <v>3434</v>
      </c>
    </row>
    <row r="1240" spans="1:2" x14ac:dyDescent="0.25">
      <c r="A1240" s="8">
        <v>21990</v>
      </c>
      <c r="B1240" t="s">
        <v>3435</v>
      </c>
    </row>
    <row r="1241" spans="1:2" x14ac:dyDescent="0.25">
      <c r="A1241" s="8">
        <v>3990</v>
      </c>
      <c r="B1241" t="s">
        <v>3436</v>
      </c>
    </row>
    <row r="1242" spans="1:2" x14ac:dyDescent="0.25">
      <c r="A1242" s="8">
        <v>95990</v>
      </c>
      <c r="B1242" t="s">
        <v>3437</v>
      </c>
    </row>
    <row r="1243" spans="1:2" x14ac:dyDescent="0.25">
      <c r="A1243" s="8">
        <v>4990</v>
      </c>
      <c r="B1243" t="s">
        <v>3438</v>
      </c>
    </row>
    <row r="1244" spans="1:2" x14ac:dyDescent="0.25">
      <c r="A1244" s="8">
        <v>8990</v>
      </c>
      <c r="B1244" t="s">
        <v>3439</v>
      </c>
    </row>
    <row r="1245" spans="1:2" x14ac:dyDescent="0.25">
      <c r="A1245" s="8">
        <v>9990</v>
      </c>
      <c r="B1245" t="s">
        <v>3440</v>
      </c>
    </row>
    <row r="1246" spans="1:2" x14ac:dyDescent="0.25">
      <c r="A1246" s="8">
        <v>26990</v>
      </c>
      <c r="B1246" t="s">
        <v>3441</v>
      </c>
    </row>
    <row r="1247" spans="1:2" x14ac:dyDescent="0.25">
      <c r="A1247" s="8">
        <v>75990</v>
      </c>
      <c r="B1247" t="s">
        <v>3442</v>
      </c>
    </row>
    <row r="1248" spans="1:2" x14ac:dyDescent="0.25">
      <c r="A1248" s="8">
        <v>83990</v>
      </c>
      <c r="B1248" t="s">
        <v>3443</v>
      </c>
    </row>
    <row r="1249" spans="1:2" x14ac:dyDescent="0.25">
      <c r="A1249" s="8">
        <v>93990</v>
      </c>
      <c r="B1249" t="s">
        <v>3444</v>
      </c>
    </row>
    <row r="1250" spans="1:2" x14ac:dyDescent="0.25">
      <c r="A1250" s="8">
        <v>60990</v>
      </c>
      <c r="B1250" t="s">
        <v>3445</v>
      </c>
    </row>
    <row r="1251" spans="1:2" x14ac:dyDescent="0.25">
      <c r="A1251" s="8">
        <v>20990</v>
      </c>
      <c r="B1251" t="s">
        <v>3446</v>
      </c>
    </row>
    <row r="1252" spans="1:2" x14ac:dyDescent="0.25">
      <c r="A1252" s="8">
        <v>33990</v>
      </c>
      <c r="B1252" t="s">
        <v>3447</v>
      </c>
    </row>
    <row r="1253" spans="1:2" x14ac:dyDescent="0.25">
      <c r="A1253" s="8">
        <v>96990</v>
      </c>
      <c r="B1253" t="s">
        <v>3448</v>
      </c>
    </row>
    <row r="1254" spans="1:2" x14ac:dyDescent="0.25">
      <c r="A1254" s="8">
        <v>51990</v>
      </c>
      <c r="B1254" t="s">
        <v>3449</v>
      </c>
    </row>
    <row r="1255" spans="1:2" x14ac:dyDescent="0.25">
      <c r="A1255" s="8">
        <v>62990</v>
      </c>
      <c r="B1255" t="s">
        <v>3450</v>
      </c>
    </row>
    <row r="1256" spans="1:2" x14ac:dyDescent="0.25">
      <c r="A1256" s="8">
        <v>35990</v>
      </c>
      <c r="B1256" t="s">
        <v>3451</v>
      </c>
    </row>
    <row r="1257" spans="1:2" x14ac:dyDescent="0.25">
      <c r="A1257" s="8">
        <v>98990</v>
      </c>
      <c r="B1257" t="s">
        <v>3452</v>
      </c>
    </row>
    <row r="1258" spans="1:2" x14ac:dyDescent="0.25">
      <c r="A1258" s="8">
        <v>18990</v>
      </c>
      <c r="B1258" t="s">
        <v>3453</v>
      </c>
    </row>
    <row r="1259" spans="1:2" x14ac:dyDescent="0.25">
      <c r="A1259" s="8">
        <v>80990</v>
      </c>
      <c r="B1259" t="s">
        <v>3454</v>
      </c>
    </row>
    <row r="1260" spans="1:2" x14ac:dyDescent="0.25">
      <c r="A1260" s="8">
        <v>84990</v>
      </c>
      <c r="B1260" t="s">
        <v>3455</v>
      </c>
    </row>
    <row r="1261" spans="1:2" x14ac:dyDescent="0.25">
      <c r="A1261" s="8">
        <v>34990</v>
      </c>
      <c r="B1261" t="s">
        <v>3456</v>
      </c>
    </row>
    <row r="1262" spans="1:2" x14ac:dyDescent="0.25">
      <c r="A1262" s="8">
        <v>10990</v>
      </c>
      <c r="B1262" t="s">
        <v>3457</v>
      </c>
    </row>
    <row r="1263" spans="1:2" x14ac:dyDescent="0.25">
      <c r="A1263" s="8">
        <v>67990</v>
      </c>
      <c r="B1263" t="s">
        <v>3458</v>
      </c>
    </row>
    <row r="1264" spans="1:2" x14ac:dyDescent="0.25">
      <c r="A1264" s="8">
        <v>97990</v>
      </c>
      <c r="B1264" t="s">
        <v>3459</v>
      </c>
    </row>
    <row r="1265" spans="1:2" x14ac:dyDescent="0.25">
      <c r="A1265" s="8">
        <v>71990</v>
      </c>
      <c r="B1265" t="s">
        <v>3460</v>
      </c>
    </row>
    <row r="1266" spans="1:2" x14ac:dyDescent="0.25">
      <c r="A1266" s="8">
        <v>11990</v>
      </c>
      <c r="B1266" t="s">
        <v>3461</v>
      </c>
    </row>
    <row r="1267" spans="1:2" x14ac:dyDescent="0.25">
      <c r="A1267" s="8">
        <v>37990</v>
      </c>
      <c r="B1267" t="s">
        <v>3462</v>
      </c>
    </row>
    <row r="1268" spans="1:2" x14ac:dyDescent="0.25">
      <c r="A1268" s="8">
        <v>91990</v>
      </c>
      <c r="B1268" t="s">
        <v>3463</v>
      </c>
    </row>
    <row r="1269" spans="1:2" x14ac:dyDescent="0.25">
      <c r="A1269" s="8">
        <v>94990</v>
      </c>
      <c r="B1269" t="s">
        <v>3464</v>
      </c>
    </row>
    <row r="1270" spans="1:2" x14ac:dyDescent="0.25">
      <c r="A1270" s="8">
        <v>69990</v>
      </c>
      <c r="B1270" t="s">
        <v>3465</v>
      </c>
    </row>
    <row r="1271" spans="1:2" x14ac:dyDescent="0.25">
      <c r="A1271" s="8">
        <v>2990</v>
      </c>
      <c r="B1271" t="s">
        <v>3466</v>
      </c>
    </row>
    <row r="1272" spans="1:2" x14ac:dyDescent="0.25">
      <c r="A1272" s="8">
        <v>42990</v>
      </c>
      <c r="B1272" t="s">
        <v>3467</v>
      </c>
    </row>
    <row r="1273" spans="1:2" x14ac:dyDescent="0.25">
      <c r="A1273" s="8">
        <v>66990</v>
      </c>
      <c r="B1273" t="s">
        <v>3468</v>
      </c>
    </row>
    <row r="1274" spans="1:2" x14ac:dyDescent="0.25">
      <c r="A1274" s="8">
        <v>36990</v>
      </c>
      <c r="B1274" t="s">
        <v>3469</v>
      </c>
    </row>
    <row r="1275" spans="1:2" x14ac:dyDescent="0.25">
      <c r="A1275" s="8">
        <v>98992</v>
      </c>
      <c r="B1275" t="s">
        <v>3470</v>
      </c>
    </row>
    <row r="1276" spans="1:2" x14ac:dyDescent="0.25">
      <c r="A1276" s="8">
        <v>53990</v>
      </c>
      <c r="B1276" t="s">
        <v>3471</v>
      </c>
    </row>
    <row r="1277" spans="1:2" x14ac:dyDescent="0.25">
      <c r="A1277" s="8">
        <v>67940</v>
      </c>
      <c r="B1277" t="s">
        <v>3472</v>
      </c>
    </row>
    <row r="1278" spans="1:2" x14ac:dyDescent="0.25">
      <c r="A1278" s="8">
        <v>66940</v>
      </c>
      <c r="B1278" t="s">
        <v>3473</v>
      </c>
    </row>
    <row r="1279" spans="1:2" x14ac:dyDescent="0.25">
      <c r="A1279" s="8">
        <v>99910</v>
      </c>
      <c r="B1279" t="s">
        <v>3474</v>
      </c>
    </row>
    <row r="1280" spans="1:2" x14ac:dyDescent="0.25">
      <c r="A1280" s="8">
        <v>99914</v>
      </c>
      <c r="B1280" t="s">
        <v>3474</v>
      </c>
    </row>
    <row r="1281" spans="1:3" x14ac:dyDescent="0.25">
      <c r="A1281" s="8">
        <v>99916</v>
      </c>
      <c r="B1281" t="s">
        <v>3474</v>
      </c>
    </row>
    <row r="1282" spans="1:3" x14ac:dyDescent="0.25">
      <c r="A1282" s="8">
        <v>99918</v>
      </c>
      <c r="B1282" t="s">
        <v>3474</v>
      </c>
    </row>
    <row r="1283" spans="1:3" x14ac:dyDescent="0.25">
      <c r="A1283" s="8">
        <v>99920</v>
      </c>
      <c r="B1283" t="s">
        <v>3474</v>
      </c>
    </row>
    <row r="1284" spans="1:3" x14ac:dyDescent="0.25">
      <c r="A1284" s="8">
        <v>99922</v>
      </c>
      <c r="B1284" t="s">
        <v>3474</v>
      </c>
    </row>
    <row r="1285" spans="1:3" x14ac:dyDescent="0.25">
      <c r="A1285" s="8">
        <v>99924</v>
      </c>
      <c r="B1285" t="s">
        <v>3474</v>
      </c>
    </row>
    <row r="1286" spans="1:3" x14ac:dyDescent="0.25">
      <c r="A1286" s="8">
        <v>17035</v>
      </c>
      <c r="B1286" t="s">
        <v>3120</v>
      </c>
      <c r="C1286" t="s">
        <v>1295</v>
      </c>
    </row>
    <row r="1287" spans="1:3" x14ac:dyDescent="0.25">
      <c r="A1287" s="8">
        <v>88075</v>
      </c>
      <c r="B1287" t="s">
        <v>3255</v>
      </c>
      <c r="C1287" t="s">
        <v>1473</v>
      </c>
    </row>
    <row r="1288" spans="1:3" x14ac:dyDescent="0.25">
      <c r="A1288" s="8">
        <v>71125</v>
      </c>
      <c r="B1288" t="s">
        <v>2230</v>
      </c>
      <c r="C1288" t="s">
        <v>1496</v>
      </c>
    </row>
    <row r="1289" spans="1:3" x14ac:dyDescent="0.25">
      <c r="A1289" s="8">
        <v>69030</v>
      </c>
      <c r="B1289" t="s">
        <v>3066</v>
      </c>
      <c r="C1289" t="s">
        <v>1316</v>
      </c>
    </row>
    <row r="1290" spans="1:3" x14ac:dyDescent="0.25">
      <c r="A1290" s="8">
        <v>27060</v>
      </c>
      <c r="B1290" t="s">
        <v>2471</v>
      </c>
      <c r="C1290" t="s">
        <v>1081</v>
      </c>
    </row>
    <row r="1291" spans="1:3" x14ac:dyDescent="0.25">
      <c r="A1291" s="8">
        <v>11040</v>
      </c>
      <c r="B1291" t="s">
        <v>2652</v>
      </c>
      <c r="C1291" t="s">
        <v>1190</v>
      </c>
    </row>
    <row r="1292" spans="1:3" x14ac:dyDescent="0.25">
      <c r="A1292" s="8">
        <v>35055</v>
      </c>
      <c r="B1292" t="s">
        <v>2357</v>
      </c>
      <c r="C1292" t="s">
        <v>1312</v>
      </c>
    </row>
    <row r="1293" spans="1:3" x14ac:dyDescent="0.25">
      <c r="A1293" s="8">
        <v>37067</v>
      </c>
      <c r="B1293" t="s">
        <v>2685</v>
      </c>
      <c r="C1293" t="s">
        <v>333</v>
      </c>
    </row>
    <row r="1294" spans="1:3" x14ac:dyDescent="0.25">
      <c r="A1294" s="8">
        <v>97802</v>
      </c>
      <c r="B1294" t="s">
        <v>3097</v>
      </c>
      <c r="C1294" t="s">
        <v>587</v>
      </c>
    </row>
    <row r="1295" spans="1:3" x14ac:dyDescent="0.25">
      <c r="A1295" s="8">
        <v>42078</v>
      </c>
      <c r="B1295" t="s">
        <v>2715</v>
      </c>
      <c r="C1295" t="s">
        <v>1303</v>
      </c>
    </row>
    <row r="1296" spans="1:3" x14ac:dyDescent="0.25">
      <c r="A1296" s="8">
        <v>99080</v>
      </c>
      <c r="B1296" t="s">
        <v>3475</v>
      </c>
      <c r="C1296" t="s">
        <v>1542</v>
      </c>
    </row>
    <row r="1297" spans="1:3" x14ac:dyDescent="0.25">
      <c r="A1297" s="8">
        <v>99878</v>
      </c>
      <c r="B1297" t="s">
        <v>3475</v>
      </c>
      <c r="C1297" t="s">
        <v>1543</v>
      </c>
    </row>
    <row r="1298" spans="1:3" x14ac:dyDescent="0.25">
      <c r="A1298" s="8">
        <v>48038</v>
      </c>
      <c r="B1298" t="s">
        <v>2804</v>
      </c>
      <c r="C1298" t="s">
        <v>965</v>
      </c>
    </row>
    <row r="1299" spans="1:3" x14ac:dyDescent="0.25">
      <c r="A1299" s="8">
        <v>33070</v>
      </c>
      <c r="B1299" t="s">
        <v>3179</v>
      </c>
      <c r="C1299" t="s">
        <v>1438</v>
      </c>
    </row>
    <row r="1300" spans="1:3" x14ac:dyDescent="0.25">
      <c r="A1300" s="8">
        <v>7080</v>
      </c>
      <c r="B1300" t="s">
        <v>2461</v>
      </c>
      <c r="C1300" t="s">
        <v>1527</v>
      </c>
    </row>
    <row r="1301" spans="1:3" x14ac:dyDescent="0.25">
      <c r="A1301" s="8">
        <v>42055</v>
      </c>
      <c r="B1301" t="s">
        <v>2713</v>
      </c>
      <c r="C1301" t="s">
        <v>1344</v>
      </c>
    </row>
    <row r="1302" spans="1:3" x14ac:dyDescent="0.25">
      <c r="A1302" s="8">
        <v>42060</v>
      </c>
      <c r="B1302" t="s">
        <v>2713</v>
      </c>
      <c r="C1302" t="s">
        <v>1379</v>
      </c>
    </row>
    <row r="1303" spans="1:3" x14ac:dyDescent="0.25">
      <c r="A1303" s="8">
        <v>78010</v>
      </c>
      <c r="B1303" t="s">
        <v>2220</v>
      </c>
      <c r="C1303" t="s">
        <v>1464</v>
      </c>
    </row>
    <row r="1304" spans="1:3" x14ac:dyDescent="0.25">
      <c r="A1304" s="8">
        <v>80140</v>
      </c>
      <c r="B1304" t="s">
        <v>2417</v>
      </c>
      <c r="C1304" t="s">
        <v>1531</v>
      </c>
    </row>
    <row r="1305" spans="1:3" x14ac:dyDescent="0.25">
      <c r="A1305" s="8">
        <v>78100</v>
      </c>
      <c r="B1305" t="s">
        <v>2213</v>
      </c>
      <c r="C1305" t="s">
        <v>1481</v>
      </c>
    </row>
    <row r="1306" spans="1:3" x14ac:dyDescent="0.25">
      <c r="A1306" s="8">
        <v>82015</v>
      </c>
      <c r="B1306" t="s">
        <v>2335</v>
      </c>
      <c r="C1306" t="s">
        <v>819</v>
      </c>
    </row>
    <row r="1307" spans="1:3" x14ac:dyDescent="0.25">
      <c r="A1307" s="8">
        <v>89008</v>
      </c>
      <c r="B1307" t="s">
        <v>3224</v>
      </c>
      <c r="C1307" t="s">
        <v>1186</v>
      </c>
    </row>
    <row r="1308" spans="1:3" x14ac:dyDescent="0.25">
      <c r="A1308" s="8">
        <v>42095</v>
      </c>
      <c r="B1308" t="s">
        <v>2716</v>
      </c>
      <c r="C1308" t="s">
        <v>1411</v>
      </c>
    </row>
    <row r="1309" spans="1:3" x14ac:dyDescent="0.25">
      <c r="A1309" s="8">
        <v>26015</v>
      </c>
      <c r="B1309" t="s">
        <v>2664</v>
      </c>
      <c r="C1309" t="s">
        <v>1146</v>
      </c>
    </row>
    <row r="1310" spans="1:3" x14ac:dyDescent="0.25">
      <c r="A1310" s="8">
        <v>78005</v>
      </c>
      <c r="B1310" t="s">
        <v>2219</v>
      </c>
      <c r="C1310" t="s">
        <v>1494</v>
      </c>
    </row>
    <row r="1311" spans="1:3" x14ac:dyDescent="0.25">
      <c r="A1311" s="8">
        <v>30015</v>
      </c>
      <c r="B1311" t="s">
        <v>2846</v>
      </c>
      <c r="C1311" t="s">
        <v>1478</v>
      </c>
    </row>
    <row r="1312" spans="1:3" x14ac:dyDescent="0.25">
      <c r="A1312" s="8">
        <v>87105</v>
      </c>
      <c r="B1312" t="s">
        <v>3245</v>
      </c>
      <c r="C1312" t="s">
        <v>1511</v>
      </c>
    </row>
    <row r="1313" spans="1:3" x14ac:dyDescent="0.25">
      <c r="A1313" s="8">
        <v>59020</v>
      </c>
      <c r="B1313" t="s">
        <v>2436</v>
      </c>
      <c r="C1313" t="s">
        <v>719</v>
      </c>
    </row>
    <row r="1314" spans="1:3" x14ac:dyDescent="0.25">
      <c r="A1314" s="8">
        <v>71083</v>
      </c>
      <c r="B1314" t="s">
        <v>2242</v>
      </c>
      <c r="C1314" t="s">
        <v>1506</v>
      </c>
    </row>
    <row r="1315" spans="1:3" x14ac:dyDescent="0.25">
      <c r="A1315" s="8">
        <v>71090</v>
      </c>
      <c r="B1315" t="s">
        <v>2243</v>
      </c>
      <c r="C1315" t="s">
        <v>1515</v>
      </c>
    </row>
    <row r="1316" spans="1:3" x14ac:dyDescent="0.25">
      <c r="A1316" s="8">
        <v>56005</v>
      </c>
      <c r="B1316" t="s">
        <v>2532</v>
      </c>
      <c r="C1316" t="s">
        <v>1315</v>
      </c>
    </row>
    <row r="1317" spans="1:3" x14ac:dyDescent="0.25">
      <c r="A1317" s="8">
        <v>59025</v>
      </c>
      <c r="B1317" t="s">
        <v>2434</v>
      </c>
      <c r="C1317" t="s">
        <v>808</v>
      </c>
    </row>
    <row r="1318" spans="1:3" x14ac:dyDescent="0.25">
      <c r="A1318" s="8">
        <v>39062</v>
      </c>
      <c r="B1318" t="s">
        <v>2979</v>
      </c>
      <c r="C1318" t="s">
        <v>1491</v>
      </c>
    </row>
    <row r="1319" spans="1:3" x14ac:dyDescent="0.25">
      <c r="A1319" s="8">
        <v>85025</v>
      </c>
      <c r="B1319" t="s">
        <v>2787</v>
      </c>
      <c r="C1319" t="s">
        <v>1519</v>
      </c>
    </row>
    <row r="1320" spans="1:3" x14ac:dyDescent="0.25">
      <c r="A1320" s="8">
        <v>32085</v>
      </c>
      <c r="B1320" t="s">
        <v>3194</v>
      </c>
      <c r="C1320" t="s">
        <v>1138</v>
      </c>
    </row>
    <row r="1321" spans="1:3" x14ac:dyDescent="0.25">
      <c r="A1321" s="8">
        <v>84070</v>
      </c>
      <c r="B1321" t="s">
        <v>2831</v>
      </c>
      <c r="C1321" t="s">
        <v>1470</v>
      </c>
    </row>
    <row r="1322" spans="1:3" x14ac:dyDescent="0.25">
      <c r="A1322" s="8">
        <v>47030</v>
      </c>
      <c r="B1322" t="s">
        <v>3002</v>
      </c>
      <c r="C1322" t="s">
        <v>869</v>
      </c>
    </row>
    <row r="1323" spans="1:3" x14ac:dyDescent="0.25">
      <c r="A1323" s="8">
        <v>39077</v>
      </c>
      <c r="B1323" t="s">
        <v>2973</v>
      </c>
      <c r="C1323" t="s">
        <v>1503</v>
      </c>
    </row>
    <row r="1324" spans="1:3" x14ac:dyDescent="0.25">
      <c r="A1324" s="8">
        <v>99035</v>
      </c>
      <c r="B1324" t="s">
        <v>3476</v>
      </c>
      <c r="C1324" t="s">
        <v>1116</v>
      </c>
    </row>
    <row r="1325" spans="1:3" x14ac:dyDescent="0.25">
      <c r="A1325" s="8">
        <v>99806</v>
      </c>
      <c r="B1325" t="s">
        <v>3476</v>
      </c>
      <c r="C1325" t="s">
        <v>1174</v>
      </c>
    </row>
    <row r="1326" spans="1:3" x14ac:dyDescent="0.25">
      <c r="A1326" s="8">
        <v>99010</v>
      </c>
      <c r="B1326" t="s">
        <v>3477</v>
      </c>
      <c r="C1326" t="s">
        <v>1228</v>
      </c>
    </row>
    <row r="1327" spans="1:3" x14ac:dyDescent="0.25">
      <c r="A1327" s="8">
        <v>99802</v>
      </c>
      <c r="B1327" t="s">
        <v>3477</v>
      </c>
      <c r="C1327" t="s">
        <v>1275</v>
      </c>
    </row>
    <row r="1328" spans="1:3" x14ac:dyDescent="0.25">
      <c r="A1328" s="8">
        <v>47025</v>
      </c>
      <c r="B1328" t="s">
        <v>3005</v>
      </c>
      <c r="C1328" t="s">
        <v>949</v>
      </c>
    </row>
    <row r="1329" spans="1:3" x14ac:dyDescent="0.25">
      <c r="A1329" s="8">
        <v>44080</v>
      </c>
      <c r="B1329" t="s">
        <v>2331</v>
      </c>
      <c r="C1329" t="s">
        <v>1209</v>
      </c>
    </row>
    <row r="1330" spans="1:3" x14ac:dyDescent="0.25">
      <c r="A1330" s="8">
        <v>41098</v>
      </c>
      <c r="B1330" t="s">
        <v>2907</v>
      </c>
      <c r="C1330" t="s">
        <v>1257</v>
      </c>
    </row>
    <row r="1331" spans="1:3" x14ac:dyDescent="0.25">
      <c r="A1331" s="8">
        <v>99050</v>
      </c>
      <c r="B1331" t="s">
        <v>3478</v>
      </c>
      <c r="C1331" t="s">
        <v>1319</v>
      </c>
    </row>
    <row r="1332" spans="1:3" x14ac:dyDescent="0.25">
      <c r="A1332" s="8">
        <v>99812</v>
      </c>
      <c r="B1332" t="s">
        <v>3478</v>
      </c>
      <c r="C1332" t="s">
        <v>1356</v>
      </c>
    </row>
    <row r="1333" spans="1:3" x14ac:dyDescent="0.25">
      <c r="A1333" s="8">
        <v>90802</v>
      </c>
      <c r="B1333" t="s">
        <v>2926</v>
      </c>
      <c r="C1333" t="s">
        <v>801</v>
      </c>
    </row>
    <row r="1334" spans="1:3" x14ac:dyDescent="0.25">
      <c r="A1334" s="8">
        <v>23802</v>
      </c>
      <c r="B1334" t="s">
        <v>2383</v>
      </c>
      <c r="C1334" t="s">
        <v>662</v>
      </c>
    </row>
    <row r="1335" spans="1:3" x14ac:dyDescent="0.25">
      <c r="A1335" s="8">
        <v>76035</v>
      </c>
      <c r="B1335" t="s">
        <v>2635</v>
      </c>
      <c r="C1335" t="s">
        <v>1032</v>
      </c>
    </row>
    <row r="1336" spans="1:3" x14ac:dyDescent="0.25">
      <c r="A1336" s="8">
        <v>77060</v>
      </c>
      <c r="B1336" t="s">
        <v>2267</v>
      </c>
      <c r="C1336" t="s">
        <v>1101</v>
      </c>
    </row>
    <row r="1337" spans="1:3" x14ac:dyDescent="0.25">
      <c r="A1337" s="8">
        <v>41065</v>
      </c>
      <c r="B1337" t="s">
        <v>2902</v>
      </c>
      <c r="C1337" t="s">
        <v>1302</v>
      </c>
    </row>
    <row r="1338" spans="1:3" x14ac:dyDescent="0.25">
      <c r="A1338" s="8">
        <v>66032</v>
      </c>
      <c r="B1338" t="s">
        <v>2098</v>
      </c>
      <c r="C1338" t="s">
        <v>1388</v>
      </c>
    </row>
    <row r="1339" spans="1:3" x14ac:dyDescent="0.25">
      <c r="A1339" s="8">
        <v>99070</v>
      </c>
      <c r="B1339" t="s">
        <v>3479</v>
      </c>
      <c r="C1339" t="s">
        <v>1389</v>
      </c>
    </row>
    <row r="1340" spans="1:3" x14ac:dyDescent="0.25">
      <c r="A1340" s="8">
        <v>99816</v>
      </c>
      <c r="B1340" t="s">
        <v>3479</v>
      </c>
      <c r="C1340" t="s">
        <v>1420</v>
      </c>
    </row>
    <row r="1341" spans="1:3" x14ac:dyDescent="0.25">
      <c r="A1341" s="8">
        <v>12802</v>
      </c>
      <c r="B1341" t="s">
        <v>3040</v>
      </c>
      <c r="C1341" t="s">
        <v>1332</v>
      </c>
    </row>
    <row r="1342" spans="1:3" x14ac:dyDescent="0.25">
      <c r="A1342" s="8">
        <v>49040</v>
      </c>
      <c r="B1342" t="s">
        <v>3132</v>
      </c>
      <c r="C1342" t="s">
        <v>1435</v>
      </c>
    </row>
    <row r="1343" spans="1:3" x14ac:dyDescent="0.25">
      <c r="A1343" s="8">
        <v>42088</v>
      </c>
      <c r="B1343" t="s">
        <v>2719</v>
      </c>
      <c r="C1343" t="s">
        <v>1440</v>
      </c>
    </row>
    <row r="1344" spans="1:3" x14ac:dyDescent="0.25">
      <c r="A1344" s="8">
        <v>85804</v>
      </c>
      <c r="B1344" t="s">
        <v>2780</v>
      </c>
      <c r="C1344" t="s">
        <v>1526</v>
      </c>
    </row>
    <row r="1345" spans="1:3" x14ac:dyDescent="0.25">
      <c r="A1345" s="8">
        <v>38802</v>
      </c>
      <c r="B1345" t="s">
        <v>3171</v>
      </c>
      <c r="C1345" t="s">
        <v>1245</v>
      </c>
    </row>
    <row r="1346" spans="1:3" x14ac:dyDescent="0.25">
      <c r="A1346" s="8">
        <v>40017</v>
      </c>
      <c r="B1346" t="s">
        <v>2820</v>
      </c>
      <c r="C1346" t="s">
        <v>863</v>
      </c>
    </row>
    <row r="1347" spans="1:3" x14ac:dyDescent="0.25">
      <c r="A1347" s="8">
        <v>51020</v>
      </c>
      <c r="B1347" t="s">
        <v>2306</v>
      </c>
      <c r="C1347" t="s">
        <v>1417</v>
      </c>
    </row>
    <row r="1348" spans="1:3" x14ac:dyDescent="0.25">
      <c r="A1348" s="8">
        <v>53072</v>
      </c>
      <c r="B1348" t="s">
        <v>2953</v>
      </c>
      <c r="C1348" t="s">
        <v>1220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DD9DA0A6B2E0469A871D03B5325055" ma:contentTypeVersion="26" ma:contentTypeDescription="Crée un document." ma:contentTypeScope="" ma:versionID="23344ef2c052b9ec3ed048b865689b30">
  <xsd:schema xmlns:xsd="http://www.w3.org/2001/XMLSchema" xmlns:xs="http://www.w3.org/2001/XMLSchema" xmlns:p="http://schemas.microsoft.com/office/2006/metadata/properties" xmlns:ns2="f8105abc-1231-44f0-8cce-a55f5225e3be" xmlns:ns3="1b9f31c1-3bc4-4c4b-b5d1-7b09fa3df979" targetNamespace="http://schemas.microsoft.com/office/2006/metadata/properties" ma:root="true" ma:fieldsID="8f8a67b8be1910494fc8f37213cfce3a" ns2:_="" ns3:_="">
    <xsd:import namespace="f8105abc-1231-44f0-8cce-a55f5225e3be"/>
    <xsd:import namespace="1b9f31c1-3bc4-4c4b-b5d1-7b09fa3df9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Approbation" minOccurs="0"/>
                <xsd:element ref="ns2:MediaLengthInSeconds" minOccurs="0"/>
                <xsd:element ref="ns2:lcf76f155ced4ddcb4097134ff3c332f" minOccurs="0"/>
                <xsd:element ref="ns3:TaxCatchAll" minOccurs="0"/>
                <xsd:element ref="ns2:_x00c9_quipe" minOccurs="0"/>
                <xsd:element ref="ns2:Commentaire" minOccurs="0"/>
                <xsd:element ref="ns2:MediaServiceObjectDetectorVersions" minOccurs="0"/>
                <xsd:element ref="ns2:Suivi" minOccurs="0"/>
                <xsd:element ref="ns2:Responsable2"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05abc-1231-44f0-8cce-a55f5225e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Approbation" ma:index="19" nillable="true" ma:displayName="Sujet" ma:format="Dropdown" ma:internalName="Approbation">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_x00c9_quipe" ma:index="24" nillable="true" ma:displayName="Équipe" ma:format="Dropdown" ma:internalName="_x00c9_quipe">
      <xsd:simpleType>
        <xsd:restriction base="dms:Text">
          <xsd:maxLength value="255"/>
        </xsd:restriction>
      </xsd:simpleType>
    </xsd:element>
    <xsd:element name="Commentaire" ma:index="25" nillable="true" ma:displayName="Commentaire" ma:format="Dropdown" ma:internalName="Commentaire">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Suivi" ma:index="27" nillable="true" ma:displayName="ÉTAT" ma:description="État de traitement de la demande" ma:format="Dropdown" ma:internalName="Suivi">
      <xsd:simpleType>
        <xsd:union memberTypes="dms:Text">
          <xsd:simpleType>
            <xsd:restriction base="dms:Choice">
              <xsd:enumeration value="En traitement"/>
              <xsd:enumeration value="Terminé"/>
              <xsd:enumeration value="Litige"/>
            </xsd:restriction>
          </xsd:simpleType>
        </xsd:union>
      </xsd:simpleType>
    </xsd:element>
    <xsd:element name="Responsable2" ma:index="28" nillable="true" ma:displayName="Responsable" ma:format="Dropdown" ma:list="UserInfo" ma:SharePointGroup="0" ma:internalName="Responsable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9f31c1-3bc4-4c4b-b5d1-7b09fa3df97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501a4a8-da5a-4b95-9ea2-75daf912dd65}" ma:internalName="TaxCatchAll" ma:showField="CatchAllData" ma:web="1b9f31c1-3bc4-4c4b-b5d1-7b09fa3df9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b9f31c1-3bc4-4c4b-b5d1-7b09fa3df979">
      <UserInfo>
        <DisplayName>Valois, Stéphane</DisplayName>
        <AccountId>359</AccountId>
        <AccountType/>
      </UserInfo>
      <UserInfo>
        <DisplayName>Joly, Martin</DisplayName>
        <AccountId>37</AccountId>
        <AccountType/>
      </UserInfo>
      <UserInfo>
        <DisplayName>Guay, Jean-Frédéric</DisplayName>
        <AccountId>40</AccountId>
        <AccountType/>
      </UserInfo>
      <UserInfo>
        <DisplayName>Trottier, Jean-Daniel</DisplayName>
        <AccountId>157</AccountId>
        <AccountType/>
      </UserInfo>
      <UserInfo>
        <DisplayName>Salvador, Flor</DisplayName>
        <AccountId>67</AccountId>
        <AccountType/>
      </UserInfo>
      <UserInfo>
        <DisplayName>McNicoll, Valérie</DisplayName>
        <AccountId>178</AccountId>
        <AccountType/>
      </UserInfo>
      <UserInfo>
        <DisplayName>Dufour Tremblay, Geneviève</DisplayName>
        <AccountId>66</AccountId>
        <AccountType/>
      </UserInfo>
    </SharedWithUsers>
    <lcf76f155ced4ddcb4097134ff3c332f xmlns="f8105abc-1231-44f0-8cce-a55f5225e3be">
      <Terms xmlns="http://schemas.microsoft.com/office/infopath/2007/PartnerControls"/>
    </lcf76f155ced4ddcb4097134ff3c332f>
    <Approbation xmlns="f8105abc-1231-44f0-8cce-a55f5225e3be" xsi:nil="true"/>
    <TaxCatchAll xmlns="1b9f31c1-3bc4-4c4b-b5d1-7b09fa3df979" xsi:nil="true"/>
    <Commentaire xmlns="f8105abc-1231-44f0-8cce-a55f5225e3be" xsi:nil="true"/>
    <_x00c9_quipe xmlns="f8105abc-1231-44f0-8cce-a55f5225e3be" xsi:nil="true"/>
    <Suivi xmlns="f8105abc-1231-44f0-8cce-a55f5225e3be" xsi:nil="true"/>
    <Responsable2 xmlns="f8105abc-1231-44f0-8cce-a55f5225e3be">
      <UserInfo>
        <DisplayName/>
        <AccountId xsi:nil="true"/>
        <AccountType/>
      </UserInfo>
    </Responsable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DF3E58-AB42-427D-84F5-84C8CFE2F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105abc-1231-44f0-8cce-a55f5225e3be"/>
    <ds:schemaRef ds:uri="1b9f31c1-3bc4-4c4b-b5d1-7b09fa3df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A7D63F-316E-4803-8E2F-4AEC2BDF4609}">
  <ds:schemaRefs>
    <ds:schemaRef ds:uri="http://purl.org/dc/elements/1.1/"/>
    <ds:schemaRef ds:uri="1b9f31c1-3bc4-4c4b-b5d1-7b09fa3df979"/>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f8105abc-1231-44f0-8cce-a55f5225e3be"/>
  </ds:schemaRefs>
</ds:datastoreItem>
</file>

<file path=customXml/itemProps3.xml><?xml version="1.0" encoding="utf-8"?>
<ds:datastoreItem xmlns:ds="http://schemas.openxmlformats.org/officeDocument/2006/customXml" ds:itemID="{62402740-3094-4DE6-839B-77159A8102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216</vt:i4>
      </vt:variant>
    </vt:vector>
  </HeadingPairs>
  <TitlesOfParts>
    <vt:vector size="220" baseType="lpstr">
      <vt:lpstr>LISEZ-MOI</vt:lpstr>
      <vt:lpstr>Calcul</vt:lpstr>
      <vt:lpstr>Résumé</vt:lpstr>
      <vt:lpstr>Valeurs R et vt</vt:lpstr>
      <vt:lpstr>_1_Abitibi_Jamésie</vt:lpstr>
      <vt:lpstr>_10_Duplessis</vt:lpstr>
      <vt:lpstr>_11_Haute_Côte_Nord</vt:lpstr>
      <vt:lpstr>_12_Chêne</vt:lpstr>
      <vt:lpstr>_13_Lièvre</vt:lpstr>
      <vt:lpstr>_14_Loup_Yamachiche</vt:lpstr>
      <vt:lpstr>_15_Nord</vt:lpstr>
      <vt:lpstr>_16_Etchemin</vt:lpstr>
      <vt:lpstr>_17_Gaspésie_Nord</vt:lpstr>
      <vt:lpstr>_18_Gaspésie_Sud</vt:lpstr>
      <vt:lpstr>_19_Sept</vt:lpstr>
      <vt:lpstr>_2_Manicouagan</vt:lpstr>
      <vt:lpstr>_20_Jacques_Cartier</vt:lpstr>
      <vt:lpstr>_21_Kamouraska_L_Islet_du_Loup</vt:lpstr>
      <vt:lpstr>_22_L_Assomption</vt:lpstr>
      <vt:lpstr>_23_Lac_Saint_Jean</vt:lpstr>
      <vt:lpstr>_24_Maskinongé</vt:lpstr>
      <vt:lpstr>_25_Matapédia_Restigouche</vt:lpstr>
      <vt:lpstr>_26_Mille_Îles</vt:lpstr>
      <vt:lpstr>_27_Charlevoix_Montmorency</vt:lpstr>
      <vt:lpstr>_28_Nicolet</vt:lpstr>
      <vt:lpstr>_29_Richelieu</vt:lpstr>
      <vt:lpstr>_3_Baie_Missisquoi</vt:lpstr>
      <vt:lpstr>_30_Nord_Est_du_Bas_Saint_Laurent</vt:lpstr>
      <vt:lpstr>_31_Rouge_Petite_Nation_Saumon</vt:lpstr>
      <vt:lpstr>_32_Saguenay</vt:lpstr>
      <vt:lpstr>_33_Capitale</vt:lpstr>
      <vt:lpstr>_34_Saint_François</vt:lpstr>
      <vt:lpstr>_35_Fleuve_Saint_Jean</vt:lpstr>
      <vt:lpstr>_36_Saint_Maurice</vt:lpstr>
      <vt:lpstr>_37_Sainte_Anne</vt:lpstr>
      <vt:lpstr>_38_Témiscamingue</vt:lpstr>
      <vt:lpstr>_39_Vaudreuil_Soulanges</vt:lpstr>
      <vt:lpstr>_4_Batiscan_Champlain</vt:lpstr>
      <vt:lpstr>_40_Yamaska</vt:lpstr>
      <vt:lpstr>_5_Bayonne</vt:lpstr>
      <vt:lpstr>_6_Bécancour</vt:lpstr>
      <vt:lpstr>_7_Côte_du_Sud</vt:lpstr>
      <vt:lpstr>_8_Châteauguay</vt:lpstr>
      <vt:lpstr>_9_Chaudière</vt:lpstr>
      <vt:lpstr>Abitibi</vt:lpstr>
      <vt:lpstr>Abitibi_Ouest</vt:lpstr>
      <vt:lpstr>Abitibi_Témiscamingue</vt:lpstr>
      <vt:lpstr>Acton</vt:lpstr>
      <vt:lpstr>Antoine_Labelle</vt:lpstr>
      <vt:lpstr>Argenteuil</vt:lpstr>
      <vt:lpstr>Arthabaska</vt:lpstr>
      <vt:lpstr>Avignon</vt:lpstr>
      <vt:lpstr>Bas_Saint_Laurent</vt:lpstr>
      <vt:lpstr>Beauce_Centre</vt:lpstr>
      <vt:lpstr>Beauce_Sartigan</vt:lpstr>
      <vt:lpstr>Beauharnois_Salaberry</vt:lpstr>
      <vt:lpstr>Bécancour</vt:lpstr>
      <vt:lpstr>Bellechasse</vt:lpstr>
      <vt:lpstr>Bonaventure</vt:lpstr>
      <vt:lpstr>Brome_Missisquoi</vt:lpstr>
      <vt:lpstr>BV_Nord_du_Québec</vt:lpstr>
      <vt:lpstr>Caniapiscau</vt:lpstr>
      <vt:lpstr>Capitale_Nationale</vt:lpstr>
      <vt:lpstr>Centre_du_Québec</vt:lpstr>
      <vt:lpstr>Charlevoix</vt:lpstr>
      <vt:lpstr>Charlevoix_Est</vt:lpstr>
      <vt:lpstr>Chaudière_Appalaches</vt:lpstr>
      <vt:lpstr>Choisir_région_admin._…REG_ADM</vt:lpstr>
      <vt:lpstr>Coaticook</vt:lpstr>
      <vt:lpstr>Communauté_maritime_des_Îles_de_la_Madeleine</vt:lpstr>
      <vt:lpstr>Côte_Nord</vt:lpstr>
      <vt:lpstr>Cours_d_eau</vt:lpstr>
      <vt:lpstr>D_Autray</vt:lpstr>
      <vt:lpstr>Deux_Montagnes</vt:lpstr>
      <vt:lpstr>Domaine_Etat</vt:lpstr>
      <vt:lpstr>Drummond</vt:lpstr>
      <vt:lpstr>Eau_Lit_NI</vt:lpstr>
      <vt:lpstr>Eau_Mhu_ini</vt:lpstr>
      <vt:lpstr>Eau_Mhu_NI</vt:lpstr>
      <vt:lpstr>Estrie</vt:lpstr>
      <vt:lpstr>Étang</vt:lpstr>
      <vt:lpstr>'Valeurs R et vt'!Facteur</vt:lpstr>
      <vt:lpstr>Gaspésie_Îles_de_la_Madeleine</vt:lpstr>
      <vt:lpstr>Gatineau</vt:lpstr>
      <vt:lpstr>Impact_Mhu</vt:lpstr>
      <vt:lpstr>Impact_Mhy</vt:lpstr>
      <vt:lpstr>Jamésie</vt:lpstr>
      <vt:lpstr>Joliette</vt:lpstr>
      <vt:lpstr>Kamouraska</vt:lpstr>
      <vt:lpstr>Kativik</vt:lpstr>
      <vt:lpstr>L_Assomption</vt:lpstr>
      <vt:lpstr>L_Érable</vt:lpstr>
      <vt:lpstr>L_Île_d_Orléans</vt:lpstr>
      <vt:lpstr>L_Islet</vt:lpstr>
      <vt:lpstr>La_Côte_de_Beaupré</vt:lpstr>
      <vt:lpstr>La_Côte_de_Gaspé</vt:lpstr>
      <vt:lpstr>La_Haute_Côte_Nord</vt:lpstr>
      <vt:lpstr>La_Haute_Gaspésie</vt:lpstr>
      <vt:lpstr>La_Haute_Yamaska</vt:lpstr>
      <vt:lpstr>La_Jacques_Cartier</vt:lpstr>
      <vt:lpstr>La_Matanie</vt:lpstr>
      <vt:lpstr>La_Matapédia</vt:lpstr>
      <vt:lpstr>La_Mitis</vt:lpstr>
      <vt:lpstr>La_Nouvelle_Beauce</vt:lpstr>
      <vt:lpstr>La_Rivière_du_Nord</vt:lpstr>
      <vt:lpstr>La_Tuque</vt:lpstr>
      <vt:lpstr>La_Vallée_de_l_Or</vt:lpstr>
      <vt:lpstr>La_Vallée_de_la_Gatineau</vt:lpstr>
      <vt:lpstr>La_Vallée_du_Richelieu</vt:lpstr>
      <vt:lpstr>Lac</vt:lpstr>
      <vt:lpstr>Lac_Saint_Jean_Est</vt:lpstr>
      <vt:lpstr>Lanaudière</vt:lpstr>
      <vt:lpstr>Laurentides</vt:lpstr>
      <vt:lpstr>Laval</vt:lpstr>
      <vt:lpstr>Laval_RA</vt:lpstr>
      <vt:lpstr>Le_Domaine_du_Roy</vt:lpstr>
      <vt:lpstr>Le_Fjord_du_Saguenay</vt:lpstr>
      <vt:lpstr>Le_Golfe_du_Saint_Laurent</vt:lpstr>
      <vt:lpstr>Le_Granit</vt:lpstr>
      <vt:lpstr>Le_Haut_Richelieu</vt:lpstr>
      <vt:lpstr>Le_Haut_Saint_François</vt:lpstr>
      <vt:lpstr>Le_Haut_Saint_Laurent</vt:lpstr>
      <vt:lpstr>Le_Rocher_Percé</vt:lpstr>
      <vt:lpstr>Le_Val_Saint_François</vt:lpstr>
      <vt:lpstr>Les_Appalaches</vt:lpstr>
      <vt:lpstr>Les_Basques</vt:lpstr>
      <vt:lpstr>Les_Chenaux</vt:lpstr>
      <vt:lpstr>Les_Collines_de_l_Outaouais</vt:lpstr>
      <vt:lpstr>Les_Etchemins</vt:lpstr>
      <vt:lpstr>Les_Jardins_de_Napierville</vt:lpstr>
      <vt:lpstr>Les_Laurentides</vt:lpstr>
      <vt:lpstr>Les_Maskoutains</vt:lpstr>
      <vt:lpstr>Les_Moulins</vt:lpstr>
      <vt:lpstr>Les_Pays_d_en_Haut</vt:lpstr>
      <vt:lpstr>Les_Sources</vt:lpstr>
      <vt:lpstr>Lévis</vt:lpstr>
      <vt:lpstr>Lit_ini</vt:lpstr>
      <vt:lpstr>Lit_Veg_NI</vt:lpstr>
      <vt:lpstr>Littoral_fleuve</vt:lpstr>
      <vt:lpstr>Littoral_maritime</vt:lpstr>
      <vt:lpstr>Longueuil</vt:lpstr>
      <vt:lpstr>Lotbinière</vt:lpstr>
      <vt:lpstr>Manicouagan</vt:lpstr>
      <vt:lpstr>Marais</vt:lpstr>
      <vt:lpstr>Marécage</vt:lpstr>
      <vt:lpstr>Marguerite_D_Youville</vt:lpstr>
      <vt:lpstr>Maria_Chapdelaine</vt:lpstr>
      <vt:lpstr>Maskinongé</vt:lpstr>
      <vt:lpstr>Matawinie</vt:lpstr>
      <vt:lpstr>Mauricie</vt:lpstr>
      <vt:lpstr>Mékinac</vt:lpstr>
      <vt:lpstr>Memphrémagog</vt:lpstr>
      <vt:lpstr>Milieu_humide_isolé</vt:lpstr>
      <vt:lpstr>Milieu_humide_lit_riv</vt:lpstr>
      <vt:lpstr>milieu_humide_riverain</vt:lpstr>
      <vt:lpstr>Milieu_hydrique</vt:lpstr>
      <vt:lpstr>Minganie</vt:lpstr>
      <vt:lpstr>Mirabel</vt:lpstr>
      <vt:lpstr>Montcalm</vt:lpstr>
      <vt:lpstr>Montérégie</vt:lpstr>
      <vt:lpstr>Montmagny</vt:lpstr>
      <vt:lpstr>Montréal</vt:lpstr>
      <vt:lpstr>Montréal_RA</vt:lpstr>
      <vt:lpstr>Nicolet_Yamaska</vt:lpstr>
      <vt:lpstr>Nord_du_Québec</vt:lpstr>
      <vt:lpstr>Nouveau_toponyme_à_venir</vt:lpstr>
      <vt:lpstr>Outaouais</vt:lpstr>
      <vt:lpstr>Papineau</vt:lpstr>
      <vt:lpstr>Penalites</vt:lpstr>
      <vt:lpstr>PI</vt:lpstr>
      <vt:lpstr>PI_NI</vt:lpstr>
      <vt:lpstr>Pierre_De_Saurel</vt:lpstr>
      <vt:lpstr>Plaine_inondable_NI</vt:lpstr>
      <vt:lpstr>Pontiac</vt:lpstr>
      <vt:lpstr>Portneuf</vt:lpstr>
      <vt:lpstr>Québec</vt:lpstr>
      <vt:lpstr>Ri_Ifini</vt:lpstr>
      <vt:lpstr>Rimouski_Neigette</vt:lpstr>
      <vt:lpstr>Rive</vt:lpstr>
      <vt:lpstr>Rive_Ini</vt:lpstr>
      <vt:lpstr>Rive_NI</vt:lpstr>
      <vt:lpstr>Rivière_du_Loup</vt:lpstr>
      <vt:lpstr>Robert_Cliche</vt:lpstr>
      <vt:lpstr>Roussillon</vt:lpstr>
      <vt:lpstr>Rouville</vt:lpstr>
      <vt:lpstr>Rouyn_Noranda</vt:lpstr>
      <vt:lpstr>Saguenay</vt:lpstr>
      <vt:lpstr>Saguenay_Lac_Saint_Jean</vt:lpstr>
      <vt:lpstr>Sept_Rivières</vt:lpstr>
      <vt:lpstr>Shawinigan</vt:lpstr>
      <vt:lpstr>Sherbrooke</vt:lpstr>
      <vt:lpstr>Sol_Lit_NI</vt:lpstr>
      <vt:lpstr>Sol_Mhu_ini</vt:lpstr>
      <vt:lpstr>Sol_Mhu_NI</vt:lpstr>
      <vt:lpstr>TCR01_Haut_Saint_Laurent_et_Grand_Montréal</vt:lpstr>
      <vt:lpstr>TCR02_Lac_Saint_Pierre</vt:lpstr>
      <vt:lpstr>TCR03_Estuaire_fluvial</vt:lpstr>
      <vt:lpstr>TCR04_Region_de_Québec</vt:lpstr>
      <vt:lpstr>TCR05_Nord_de_l_estuaire_moyen</vt:lpstr>
      <vt:lpstr>TCR06_Sud_de_l_estuaire_moyen</vt:lpstr>
      <vt:lpstr>TCR07_Nord_de_l_estuaire_maritme</vt:lpstr>
      <vt:lpstr>TCR08_Sud_de_l_estuaire_martime</vt:lpstr>
      <vt:lpstr>TCR09_Nord_du_golfe</vt:lpstr>
      <vt:lpstr>TCR10_Sud_du_golfe</vt:lpstr>
      <vt:lpstr>TCR11_Baie_des_chaleurs</vt:lpstr>
      <vt:lpstr>TCR12_Îles_de_la_Madeleine</vt:lpstr>
      <vt:lpstr>Témiscamingue</vt:lpstr>
      <vt:lpstr>Témiscouata</vt:lpstr>
      <vt:lpstr>Thérèse_De_Blainville</vt:lpstr>
      <vt:lpstr>Tourbière</vt:lpstr>
      <vt:lpstr>Trois_Rivières</vt:lpstr>
      <vt:lpstr>Type_de_milieu</vt:lpstr>
      <vt:lpstr>Vaudreuil_Soulanges</vt:lpstr>
      <vt:lpstr>Veg_Lit_NI</vt:lpstr>
      <vt:lpstr>Veg_Mhu_Ini</vt:lpstr>
      <vt:lpstr>Veg_Mhu_NI</vt:lpstr>
      <vt:lpstr>'Valeurs R et vt'!vt_moyenne</vt:lpstr>
      <vt:lpstr>ZGIE</vt:lpstr>
      <vt:lpstr>'LISEZ-MOI'!Zone_d_impression</vt:lpstr>
      <vt:lpstr>Résumé!Zone_d_impression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d'estimation de la contribution financière pour l'atteinte aux milieux humides et hydriques</dc:title>
  <dc:subject>Description ou Résumé (sujet) : Cet outil de calcul a pour objectif d’aider les initiateurs de projets à estimer le montant de la contribution financière à verser pour compenser l'atteinte aux milieux humides ou hydriques en vertu du Règlement sur la compensation pour l’atteinte aux milieux humides et hydriques (RCAMHH). Cette compensation peut être demandée dans le cadre d’un projet nécessitant une autorisation ministérielle ou d'un projet soumis à la procédure d'évaluation et d'examen des impacts sur l’environnement.  Lorsqu’une demande d'autorisation est déposée pour la réalisation d’un projet dans ces milieux, et que le projet est jugé acceptable après les efforts d'évitement et de minimisation, les pertes inévitables doivent être compensées. L'initiateur de projet peut consulter sa direction régionale ainsi que le RCAMHH pour comprendre les modalités qui pourraient s'appliquer à sa situation.</dc:subject>
  <dc:creator>Ministère de l’Environnement, de la Lutte contre les changements climatiques, de la Faune et des Parcs;MELCCFP</dc:creator>
  <cp:keywords>règlement sur la compensation pour l’atteinte aux milieux humides et hydriques, RCAMHH, milieux humides, milieux hydriques, règlement, version administrative, outil d’estimation de la contribution financière, Loi concernant la conservation des milieux humides et hydriques, LCMHH</cp:keywords>
  <dc:description/>
  <cp:lastModifiedBy>Galerneau, Sophie</cp:lastModifiedBy>
  <cp:revision/>
  <cp:lastPrinted>2023-12-20T16:44:02Z</cp:lastPrinted>
  <dcterms:created xsi:type="dcterms:W3CDTF">2016-11-08T14:57:10Z</dcterms:created>
  <dcterms:modified xsi:type="dcterms:W3CDTF">2024-01-22T16:37:36Z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0x010100D7DD9DA0A6B2E0469A871D03B5325055</vt:lpwstr>
  </property>
  <property fmtid="{D5CDD505-2E9C-101B-9397-08002B2CF9AE}" pid="3" name="Order">
    <vt:r8>692100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